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1"/>
  </bookViews>
  <sheets>
    <sheet name="Sheet1" sheetId="1" r:id="rId1"/>
    <sheet name="2018." sheetId="2" r:id="rId2"/>
  </sheets>
  <definedNames/>
  <calcPr fullCalcOnLoad="1"/>
</workbook>
</file>

<file path=xl/sharedStrings.xml><?xml version="1.0" encoding="utf-8"?>
<sst xmlns="http://schemas.openxmlformats.org/spreadsheetml/2006/main" count="501" uniqueCount="331">
  <si>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</si>
  <si>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</si>
  <si>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</si>
  <si>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</si>
  <si>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</si>
  <si>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</si>
  <si>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</si>
  <si>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</si>
  <si>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</si>
  <si>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</si>
  <si>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</si>
  <si>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</si>
  <si>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</si>
  <si>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</si>
  <si>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</si>
  <si>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</si>
  <si>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</si>
  <si>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</si>
  <si>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</si>
  <si>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</si>
  <si>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</si>
  <si>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</si>
  <si>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</si>
  <si>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</si>
  <si>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</si>
  <si>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</si>
  <si>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</si>
  <si>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</si>
  <si>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</si>
  <si>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</si>
  <si>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</si>
  <si>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</si>
  <si>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</si>
  <si>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</si>
  <si>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</si>
  <si>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</si>
  <si>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</si>
  <si>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</si>
  <si>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</si>
  <si>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</si>
  <si>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</si>
  <si>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</si>
  <si>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</si>
  <si>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</si>
  <si>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</si>
  <si>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</si>
  <si>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</si>
  <si>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</si>
  <si>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</si>
  <si>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</si>
  <si>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</si>
  <si>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</si>
  <si>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</si>
  <si>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</si>
  <si>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</si>
  <si>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</si>
  <si>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</si>
  <si>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</si>
  <si>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</si>
  <si>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</si>
  <si>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</si>
  <si>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</si>
  <si>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</si>
  <si>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</si>
  <si>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</si>
  <si>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</si>
  <si>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</si>
  <si>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</si>
  <si>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</si>
  <si>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</si>
  <si>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</si>
  <si>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</si>
  <si>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</si>
  <si>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</si>
  <si>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</si>
  <si>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</si>
  <si>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</si>
  <si>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</si>
  <si>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</si>
  <si>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</si>
  <si>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</si>
  <si>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</si>
  <si>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</si>
  <si>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</si>
  <si>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</si>
  <si>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</si>
  <si>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</si>
  <si>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</si>
  <si>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</si>
  <si>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</si>
  <si>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</si>
  <si>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</si>
  <si>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</si>
  <si>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</si>
  <si>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</si>
  <si>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</si>
  <si>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</si>
  <si>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</si>
  <si>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</si>
  <si>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</si>
  <si>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</si>
  <si>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</si>
  <si>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</si>
  <si>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</si>
  <si>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</si>
  <si>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</si>
  <si>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</si>
  <si>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</si>
  <si>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</si>
  <si>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</si>
  <si>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</si>
  <si>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</si>
  <si>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</si>
  <si>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</si>
  <si>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</si>
  <si>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</si>
  <si>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</si>
  <si>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</si>
  <si>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</si>
  <si>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</si>
  <si>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</si>
  <si>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</si>
  <si>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</si>
  <si>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</si>
  <si>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</si>
  <si>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</si>
  <si>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</si>
  <si>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</si>
  <si>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</si>
  <si>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</si>
  <si>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</si>
  <si>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</si>
  <si>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</si>
  <si>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</si>
  <si>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</si>
  <si>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</si>
  <si>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</si>
  <si>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</si>
  <si>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</si>
  <si>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</si>
  <si>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</si>
  <si>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</si>
  <si>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</si>
  <si>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</si>
  <si>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</si>
  <si>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</si>
  <si>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</si>
  <si>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</si>
  <si>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</si>
  <si>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</si>
  <si>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</si>
  <si>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</si>
  <si>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</si>
  <si>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</si>
  <si>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</si>
  <si>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</si>
  <si>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</si>
  <si>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</si>
  <si>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</si>
  <si>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</si>
  <si>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</si>
  <si>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</si>
  <si>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</si>
  <si>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</si>
  <si>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</si>
  <si>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</si>
  <si>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</si>
  <si>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</si>
  <si>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</si>
  <si>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</si>
  <si>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</si>
  <si>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</si>
  <si>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</si>
  <si>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</si>
  <si>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</si>
  <si>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</si>
  <si>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</si>
  <si>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</si>
  <si>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</si>
  <si>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</si>
  <si>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</si>
  <si>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</si>
  <si>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</si>
  <si>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</si>
  <si>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</si>
  <si>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</si>
  <si>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</si>
  <si>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</si>
  <si>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</si>
  <si>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</si>
  <si>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</si>
  <si>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</si>
  <si>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</si>
  <si>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</si>
  <si>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</si>
  <si>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</si>
  <si>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</si>
  <si>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</si>
  <si>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</si>
  <si>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</si>
  <si>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</si>
  <si>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</si>
  <si>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</si>
  <si>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</si>
  <si>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</si>
  <si>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</si>
  <si>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</si>
  <si>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REPREZENTACIJA (Dan škole, Sveti Savo, sjednice šk.odbora i sl.)</t>
  </si>
  <si>
    <t>TUZEMNE ČLANARINE (Huroš, Utiruš, Pedagozi)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</si>
  <si>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</si>
  <si>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</si>
  <si>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</si>
  <si>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</si>
  <si>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</si>
  <si>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>Ljiljana Sremac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</si>
  <si>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</si>
  <si>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</si>
  <si>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</si>
  <si>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</si>
  <si>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</si>
  <si>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</si>
  <si>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</si>
  <si>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</si>
  <si>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</si>
  <si>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</si>
  <si>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</si>
  <si>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</si>
  <si>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</si>
  <si>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</si>
  <si>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</si>
  <si>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</si>
  <si>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</si>
  <si>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</si>
  <si>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</si>
  <si>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</si>
  <si>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</si>
  <si>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</si>
  <si>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</si>
  <si>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</si>
  <si>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</si>
  <si>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</si>
  <si>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</si>
  <si>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</si>
  <si>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</si>
  <si>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</si>
  <si>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</si>
  <si>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</si>
  <si>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</si>
  <si>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</si>
  <si>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</si>
  <si>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</si>
  <si>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</si>
  <si>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</si>
  <si>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 xml:space="preserve">               Svinjetina (salame-posebna salama)</t>
  </si>
  <si>
    <t>plus ukalkulisano i 2.049,00 kn dotacija iz Ministarstva po odluci</t>
  </si>
  <si>
    <t>Sredstva za realizaciju ovog plana osiguravaju se iz Županijskog proračuna, sredstava Ministarstva znanosti, obrazovanja i športa (samo za nabavu školske lektire po odluci)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</si>
  <si>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</si>
  <si>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</si>
  <si>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</si>
  <si>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</si>
  <si>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</si>
  <si>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</si>
  <si>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</si>
  <si>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</si>
  <si>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</si>
  <si>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</si>
  <si>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</si>
  <si>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</si>
  <si>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</si>
  <si>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</si>
  <si>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</si>
  <si>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</si>
  <si>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</si>
  <si>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</si>
  <si>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</si>
  <si>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</si>
  <si>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</si>
  <si>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</si>
  <si>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</si>
  <si>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</si>
  <si>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</si>
  <si>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</si>
  <si>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</si>
  <si>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</si>
  <si>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</si>
  <si>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</si>
  <si>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</si>
  <si>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</si>
  <si>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</si>
  <si>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</si>
  <si>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</si>
  <si>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</si>
  <si>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</si>
  <si>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</si>
  <si>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</si>
  <si>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</si>
  <si>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</si>
  <si>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</si>
  <si>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</si>
  <si>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</si>
  <si>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</si>
  <si>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</si>
  <si>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</si>
  <si>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</si>
  <si>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</si>
  <si>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</si>
  <si>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</si>
  <si>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</si>
  <si>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</si>
  <si>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</si>
  <si>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</si>
  <si>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</si>
  <si>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</si>
  <si>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>te prihoda ostvarenih po posebnim propisima za posebne namjene i pomoći i vlastitih prihoda ostvarenih na tržištu (iznajmljivanje školskog prostora).</t>
  </si>
  <si>
    <t xml:space="preserve">Pravilnika o nabavi roba i usluga bagatelne vrijednosti te proceduri ugovaranja od 27.10.2014., te članaka 62. i 75. Statuta OŠ Borovo-Borovo </t>
  </si>
  <si>
    <t>USLUGE AŽURIRANJA RAČUNALNIH BAZA
Leiprinka-program tajništvo škole i financijsko knjigovodstvo za računovodstvo škole, Geass-održavanje informatičkog sustava)</t>
  </si>
  <si>
    <t xml:space="preserve">PLAN NABAVE ZA 2018. GODINU </t>
  </si>
  <si>
    <t>Ukupno prema Financijskom planu za 2018. godinu:</t>
  </si>
  <si>
    <t>Ur.broj: 2188-887-01-17-1</t>
  </si>
  <si>
    <t>Na temelju Zakona o javnoj nabavi NN 120/16 objavljenog 01.01.2017., Uredbe o postupku nabave roba,radova i usluga male vrijednosti (NN 14/02),</t>
  </si>
  <si>
    <t>U Borovu,  29.12.2017. godine</t>
  </si>
  <si>
    <t>Ova Odluka o usvajanju Plana nabave za 2018. godine stupa na snagu danom donošenja, a objavit će se na oglasnoj ploči Škole i Web stanici Škole.</t>
  </si>
  <si>
    <t>OSTALI NESPOMENUTI FINANCIJSKI RASHODI</t>
  </si>
  <si>
    <t>Trg palih boraca 30, a sukladno Financijskom planu za 2018. godinu, na prijedlog ravnatelja,  Školski odbor na sjednici održanoj 29.12.2017.godine,  donosi</t>
  </si>
  <si>
    <t>za lektiru iz Minist.</t>
  </si>
  <si>
    <t>Klasa: 602-02/17-01/143</t>
  </si>
  <si>
    <t>OSTALI NESPOMENUTI FINANCIJSKI RASHODI (ŠKOLA U PRIRODI,EKSKURZIJA ZA OSME RAZREDE)</t>
  </si>
  <si>
    <t>OSTALI NESPOMENUTI FINANCIJSKI RASHODI (POMOĆNIK U NASTAVI)</t>
  </si>
  <si>
    <t>Općina Borovo</t>
  </si>
  <si>
    <t>te se uklapaju u iznos sredstava prema Financijskom planu za 2018. godinu u ukupnom iznosu od  822.871,00 kn.</t>
  </si>
  <si>
    <t>Financijski 
plan za 
2018.(sa PDV-om)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</si>
</sst>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9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4" fontId="9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12" fillId="20" borderId="10" xfId="0" applyNumberFormat="1" applyFont="1" applyFill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9" fillId="20" borderId="10" xfId="0" applyFont="1" applyFill="1" applyBorder="1" applyAlignment="1">
      <alignment/>
    </xf>
    <xf numFmtId="4" fontId="9" fillId="2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27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="130" zoomScaleNormal="130" zoomScalePageLayoutView="0" workbookViewId="0" topLeftCell="A1">
      <selection activeCell="O16" sqref="O16"/>
    </sheetView>
  </sheetViews>
  <sheetFormatPr defaultColWidth="9.140625" defaultRowHeight="12.75"/>
  <cols>
    <col min="1" max="1" width="5.8515625" style="57" customWidth="1"/>
    <col min="2" max="2" width="6.00390625" style="57" customWidth="1"/>
    <col min="3" max="3" width="7.00390625" style="57" customWidth="1"/>
    <col min="4" max="4" width="7.57421875" style="57" customWidth="1"/>
    <col min="5" max="5" width="8.140625" style="57" customWidth="1"/>
    <col min="6" max="6" width="56.28125" style="57" customWidth="1"/>
    <col min="7" max="7" width="11.8515625" style="58" customWidth="1"/>
    <col min="8" max="8" width="13.140625" style="59" customWidth="1"/>
    <col min="9" max="9" width="13.8515625" style="57" customWidth="1"/>
    <col min="10" max="16384" width="9.140625" style="60" customWidth="1"/>
  </cols>
  <sheetData>
    <row r="1" spans="1:5" ht="12.75">
      <c r="A1" s="56" t="s">
        <v>210</v>
      </c>
      <c r="B1" s="56"/>
      <c r="C1" s="56"/>
      <c r="D1" s="56"/>
      <c r="E1" s="56"/>
    </row>
    <row r="2" spans="1:5" ht="12.75">
      <c r="A2" s="56" t="s">
        <v>211</v>
      </c>
      <c r="B2" s="56"/>
      <c r="C2" s="56"/>
      <c r="D2" s="56"/>
      <c r="E2" s="56"/>
    </row>
    <row r="3" spans="1:5" ht="12.75">
      <c r="A3" s="56" t="s">
        <v>212</v>
      </c>
      <c r="B3" s="56"/>
      <c r="C3" s="56"/>
      <c r="D3" s="56"/>
      <c r="E3" s="56"/>
    </row>
    <row r="4" spans="1:5" ht="12.75">
      <c r="A4" s="56" t="s">
        <v>213</v>
      </c>
      <c r="B4" s="56"/>
      <c r="C4" s="56"/>
      <c r="D4" s="56"/>
      <c r="E4" s="56"/>
    </row>
    <row r="6" spans="1:4" ht="12.75">
      <c r="A6" s="57" t="s">
        <v>325</v>
      </c>
      <c r="B6" s="61"/>
      <c r="C6" s="61"/>
      <c r="D6" s="61"/>
    </row>
    <row r="7" spans="1:4" ht="12.75">
      <c r="A7" s="57" t="s">
        <v>318</v>
      </c>
      <c r="B7" s="62"/>
      <c r="C7" s="62"/>
      <c r="D7" s="62"/>
    </row>
    <row r="9" ht="12.75">
      <c r="A9" s="57" t="s">
        <v>319</v>
      </c>
    </row>
    <row r="10" ht="12.75">
      <c r="A10" s="57" t="s">
        <v>314</v>
      </c>
    </row>
    <row r="11" ht="12.75">
      <c r="A11" s="57" t="s">
        <v>323</v>
      </c>
    </row>
    <row r="12" ht="13.5" thickBot="1"/>
    <row r="13" spans="5:8" ht="21" thickBot="1">
      <c r="E13" s="63"/>
      <c r="F13" s="64" t="s">
        <v>316</v>
      </c>
      <c r="G13" s="65"/>
      <c r="H13" s="65"/>
    </row>
    <row r="16" spans="1:9" ht="51">
      <c r="A16" s="66" t="s">
        <v>28</v>
      </c>
      <c r="B16" s="66" t="s">
        <v>55</v>
      </c>
      <c r="C16" s="66" t="s">
        <v>56</v>
      </c>
      <c r="D16" s="66" t="s">
        <v>57</v>
      </c>
      <c r="E16" s="66" t="s">
        <v>58</v>
      </c>
      <c r="F16" s="66" t="s">
        <v>0</v>
      </c>
      <c r="G16" s="67" t="s">
        <v>330</v>
      </c>
      <c r="H16" s="53" t="s">
        <v>29</v>
      </c>
      <c r="I16" s="66" t="s">
        <v>174</v>
      </c>
    </row>
    <row r="17" spans="1:9" ht="12.75">
      <c r="A17" s="66"/>
      <c r="B17" s="66">
        <v>32</v>
      </c>
      <c r="C17" s="66"/>
      <c r="D17" s="66"/>
      <c r="E17" s="66"/>
      <c r="F17" s="66" t="s">
        <v>25</v>
      </c>
      <c r="G17" s="67"/>
      <c r="H17" s="68"/>
      <c r="I17" s="66"/>
    </row>
    <row r="18" spans="1:9" ht="31.5" customHeight="1">
      <c r="A18" s="66"/>
      <c r="B18" s="66"/>
      <c r="C18" s="91">
        <v>321</v>
      </c>
      <c r="D18" s="91"/>
      <c r="E18" s="91"/>
      <c r="F18" s="91" t="s">
        <v>26</v>
      </c>
      <c r="G18" s="51"/>
      <c r="H18" s="68"/>
      <c r="I18" s="66"/>
    </row>
    <row r="19" spans="1:9" ht="31.5" customHeight="1">
      <c r="A19" s="66">
        <v>1</v>
      </c>
      <c r="B19" s="66"/>
      <c r="C19" s="49"/>
      <c r="D19" s="96">
        <v>3211</v>
      </c>
      <c r="E19" s="96"/>
      <c r="F19" s="96" t="s">
        <v>239</v>
      </c>
      <c r="G19" s="97">
        <f>G20+G21</f>
        <v>14750</v>
      </c>
      <c r="H19" s="98">
        <f>H20+H21</f>
        <v>11800</v>
      </c>
      <c r="I19" s="66" t="s">
        <v>311</v>
      </c>
    </row>
    <row r="20" spans="1:9" ht="31.5" customHeight="1">
      <c r="A20" s="50" t="s">
        <v>1</v>
      </c>
      <c r="B20" s="66"/>
      <c r="C20" s="49"/>
      <c r="D20" s="49"/>
      <c r="E20" s="50">
        <v>32111</v>
      </c>
      <c r="F20" s="50" t="s">
        <v>240</v>
      </c>
      <c r="G20" s="52">
        <f>H20*25%+H20</f>
        <v>8750</v>
      </c>
      <c r="H20" s="68">
        <v>7000</v>
      </c>
      <c r="I20" s="66"/>
    </row>
    <row r="21" spans="1:9" ht="31.5" customHeight="1">
      <c r="A21" s="50" t="s">
        <v>3</v>
      </c>
      <c r="B21" s="66"/>
      <c r="C21" s="49"/>
      <c r="D21" s="49"/>
      <c r="E21" s="50">
        <v>32113</v>
      </c>
      <c r="F21" s="50" t="s">
        <v>241</v>
      </c>
      <c r="G21" s="52">
        <f>H21*25%+H21</f>
        <v>6000</v>
      </c>
      <c r="H21" s="68">
        <v>4800</v>
      </c>
      <c r="I21" s="66"/>
    </row>
    <row r="22" spans="1:9" ht="35.25" customHeight="1">
      <c r="A22" s="66">
        <v>2</v>
      </c>
      <c r="B22" s="66"/>
      <c r="C22" s="66"/>
      <c r="D22" s="99">
        <v>3213</v>
      </c>
      <c r="E22" s="99"/>
      <c r="F22" s="99" t="s">
        <v>27</v>
      </c>
      <c r="G22" s="100">
        <f>H22*25%+H22</f>
        <v>3000</v>
      </c>
      <c r="H22" s="100">
        <v>2400</v>
      </c>
      <c r="I22" s="70" t="s">
        <v>311</v>
      </c>
    </row>
    <row r="23" spans="1:9" ht="12.75">
      <c r="A23" s="71" t="s">
        <v>9</v>
      </c>
      <c r="B23" s="66"/>
      <c r="C23" s="66"/>
      <c r="D23" s="66"/>
      <c r="E23" s="72">
        <v>32131</v>
      </c>
      <c r="F23" s="72" t="s">
        <v>199</v>
      </c>
      <c r="G23" s="52">
        <f>H23*25%+H23</f>
        <v>2500</v>
      </c>
      <c r="H23" s="68">
        <v>2000</v>
      </c>
      <c r="I23" s="66"/>
    </row>
    <row r="24" spans="1:9" ht="30" customHeight="1">
      <c r="A24" s="66"/>
      <c r="B24" s="66"/>
      <c r="C24" s="91">
        <v>322</v>
      </c>
      <c r="D24" s="91"/>
      <c r="E24" s="91"/>
      <c r="F24" s="91" t="s">
        <v>32</v>
      </c>
      <c r="G24" s="92"/>
      <c r="H24" s="68"/>
      <c r="I24" s="66"/>
    </row>
    <row r="25" spans="1:9" ht="38.25" customHeight="1">
      <c r="A25" s="66">
        <v>3</v>
      </c>
      <c r="B25" s="66"/>
      <c r="C25" s="66"/>
      <c r="D25" s="99">
        <v>3221</v>
      </c>
      <c r="E25" s="99"/>
      <c r="F25" s="99" t="s">
        <v>36</v>
      </c>
      <c r="G25" s="100">
        <f aca="true" t="shared" si="0" ref="G25:G48">H25*25%+H25</f>
        <v>49675</v>
      </c>
      <c r="H25" s="100">
        <f>H26+H32+H36+H38+H39+H41</f>
        <v>39740</v>
      </c>
      <c r="I25" s="70" t="s">
        <v>305</v>
      </c>
    </row>
    <row r="26" spans="1:9" ht="12.75">
      <c r="A26" s="50" t="s">
        <v>13</v>
      </c>
      <c r="B26" s="66"/>
      <c r="C26" s="66"/>
      <c r="D26" s="66"/>
      <c r="E26" s="72">
        <v>32211</v>
      </c>
      <c r="F26" s="66" t="s">
        <v>34</v>
      </c>
      <c r="G26" s="53">
        <f t="shared" si="0"/>
        <v>18425</v>
      </c>
      <c r="H26" s="53">
        <f>SUM(H27:H31)</f>
        <v>14740</v>
      </c>
      <c r="I26" s="66"/>
    </row>
    <row r="27" spans="1:9" ht="12.75">
      <c r="A27" s="73" t="s">
        <v>256</v>
      </c>
      <c r="B27" s="72"/>
      <c r="C27" s="72"/>
      <c r="D27" s="72"/>
      <c r="E27" s="72"/>
      <c r="F27" s="72" t="s">
        <v>2</v>
      </c>
      <c r="G27" s="52">
        <f t="shared" si="0"/>
        <v>6250</v>
      </c>
      <c r="H27" s="68">
        <v>5000</v>
      </c>
      <c r="I27" s="72"/>
    </row>
    <row r="28" spans="1:9" ht="20.25" customHeight="1">
      <c r="A28" s="72" t="s">
        <v>257</v>
      </c>
      <c r="B28" s="72"/>
      <c r="C28" s="72"/>
      <c r="D28" s="72"/>
      <c r="E28" s="72"/>
      <c r="F28" s="72" t="s">
        <v>200</v>
      </c>
      <c r="G28" s="52">
        <f t="shared" si="0"/>
        <v>925</v>
      </c>
      <c r="H28" s="68">
        <v>740</v>
      </c>
      <c r="I28" s="72"/>
    </row>
    <row r="29" spans="1:9" ht="12.75">
      <c r="A29" s="72" t="s">
        <v>258</v>
      </c>
      <c r="B29" s="72"/>
      <c r="C29" s="72"/>
      <c r="D29" s="72"/>
      <c r="E29" s="72"/>
      <c r="F29" s="72" t="s">
        <v>201</v>
      </c>
      <c r="G29" s="52">
        <f t="shared" si="0"/>
        <v>7500</v>
      </c>
      <c r="H29" s="68">
        <v>6000</v>
      </c>
      <c r="I29" s="72"/>
    </row>
    <row r="30" spans="1:9" ht="12.75">
      <c r="A30" s="72" t="s">
        <v>259</v>
      </c>
      <c r="B30" s="72"/>
      <c r="C30" s="72"/>
      <c r="D30" s="72"/>
      <c r="E30" s="72"/>
      <c r="F30" s="72" t="s">
        <v>33</v>
      </c>
      <c r="G30" s="52">
        <f t="shared" si="0"/>
        <v>1875</v>
      </c>
      <c r="H30" s="68">
        <v>1500</v>
      </c>
      <c r="I30" s="72"/>
    </row>
    <row r="31" spans="1:9" ht="12.75">
      <c r="A31" s="72" t="s">
        <v>312</v>
      </c>
      <c r="B31" s="72"/>
      <c r="C31" s="72"/>
      <c r="D31" s="72"/>
      <c r="E31" s="72"/>
      <c r="F31" s="72" t="s">
        <v>243</v>
      </c>
      <c r="G31" s="52">
        <f t="shared" si="0"/>
        <v>1875</v>
      </c>
      <c r="H31" s="68">
        <v>1500</v>
      </c>
      <c r="I31" s="72"/>
    </row>
    <row r="32" spans="1:9" ht="41.25" customHeight="1">
      <c r="A32" s="66">
        <v>4</v>
      </c>
      <c r="B32" s="66"/>
      <c r="C32" s="66"/>
      <c r="D32" s="66"/>
      <c r="E32" s="72">
        <v>32212</v>
      </c>
      <c r="F32" s="66" t="s">
        <v>8</v>
      </c>
      <c r="G32" s="53">
        <f t="shared" si="0"/>
        <v>6000</v>
      </c>
      <c r="H32" s="53">
        <f>SUM(H33:H35)</f>
        <v>4800</v>
      </c>
      <c r="I32" s="70" t="s">
        <v>305</v>
      </c>
    </row>
    <row r="33" spans="1:9" ht="12.75">
      <c r="A33" s="72" t="s">
        <v>141</v>
      </c>
      <c r="B33" s="72"/>
      <c r="C33" s="72"/>
      <c r="D33" s="72"/>
      <c r="E33" s="72"/>
      <c r="F33" s="72" t="s">
        <v>10</v>
      </c>
      <c r="G33" s="52">
        <f t="shared" si="0"/>
        <v>875</v>
      </c>
      <c r="H33" s="68">
        <v>700</v>
      </c>
      <c r="I33" s="72"/>
    </row>
    <row r="34" spans="1:9" ht="12.75">
      <c r="A34" s="72" t="s">
        <v>142</v>
      </c>
      <c r="B34" s="72"/>
      <c r="C34" s="72"/>
      <c r="D34" s="72"/>
      <c r="E34" s="72"/>
      <c r="F34" s="72" t="s">
        <v>11</v>
      </c>
      <c r="G34" s="52">
        <f t="shared" si="0"/>
        <v>2125</v>
      </c>
      <c r="H34" s="68">
        <v>1700</v>
      </c>
      <c r="I34" s="72"/>
    </row>
    <row r="35" spans="1:9" ht="20.25" customHeight="1">
      <c r="A35" s="72" t="s">
        <v>143</v>
      </c>
      <c r="B35" s="72"/>
      <c r="C35" s="72"/>
      <c r="D35" s="72"/>
      <c r="E35" s="72"/>
      <c r="F35" s="72" t="s">
        <v>12</v>
      </c>
      <c r="G35" s="52">
        <f t="shared" si="0"/>
        <v>3000</v>
      </c>
      <c r="H35" s="68">
        <v>2400</v>
      </c>
      <c r="I35" s="72"/>
    </row>
    <row r="36" spans="1:9" ht="40.5" customHeight="1">
      <c r="A36" s="66">
        <v>5</v>
      </c>
      <c r="B36" s="66"/>
      <c r="C36" s="66"/>
      <c r="D36" s="66"/>
      <c r="E36" s="72">
        <v>32214</v>
      </c>
      <c r="F36" s="66" t="s">
        <v>41</v>
      </c>
      <c r="G36" s="54">
        <f t="shared" si="0"/>
        <v>15000</v>
      </c>
      <c r="H36" s="53">
        <f>H37</f>
        <v>12000</v>
      </c>
      <c r="I36" s="70" t="s">
        <v>305</v>
      </c>
    </row>
    <row r="37" spans="1:9" ht="39.75" customHeight="1">
      <c r="A37" s="72" t="s">
        <v>260</v>
      </c>
      <c r="B37" s="72"/>
      <c r="C37" s="72"/>
      <c r="D37" s="72"/>
      <c r="E37" s="72"/>
      <c r="F37" s="72" t="s">
        <v>245</v>
      </c>
      <c r="G37" s="52">
        <f t="shared" si="0"/>
        <v>15000</v>
      </c>
      <c r="H37" s="68">
        <v>12000</v>
      </c>
      <c r="I37" s="72"/>
    </row>
    <row r="38" spans="1:9" ht="35.25" customHeight="1">
      <c r="A38" s="66">
        <v>6</v>
      </c>
      <c r="B38" s="66"/>
      <c r="C38" s="66"/>
      <c r="D38" s="66"/>
      <c r="E38" s="72">
        <v>32215</v>
      </c>
      <c r="F38" s="69" t="s">
        <v>35</v>
      </c>
      <c r="G38" s="52">
        <f t="shared" si="0"/>
        <v>3750</v>
      </c>
      <c r="H38" s="52">
        <v>3000</v>
      </c>
      <c r="I38" s="70" t="s">
        <v>305</v>
      </c>
    </row>
    <row r="39" spans="1:9" ht="22.5" customHeight="1">
      <c r="A39" s="66">
        <v>7</v>
      </c>
      <c r="B39" s="66"/>
      <c r="C39" s="66"/>
      <c r="D39" s="66"/>
      <c r="E39" s="72">
        <v>32216</v>
      </c>
      <c r="F39" s="50" t="s">
        <v>244</v>
      </c>
      <c r="G39" s="52">
        <f t="shared" si="0"/>
        <v>4500</v>
      </c>
      <c r="H39" s="52">
        <v>3600</v>
      </c>
      <c r="I39" s="66"/>
    </row>
    <row r="40" spans="1:9" ht="27.75" customHeight="1">
      <c r="A40" s="50" t="s">
        <v>144</v>
      </c>
      <c r="B40" s="66"/>
      <c r="C40" s="66"/>
      <c r="D40" s="66"/>
      <c r="E40" s="72"/>
      <c r="F40" s="50" t="s">
        <v>246</v>
      </c>
      <c r="G40" s="52">
        <f t="shared" si="0"/>
        <v>4375</v>
      </c>
      <c r="H40" s="68">
        <v>3500</v>
      </c>
      <c r="I40" s="66"/>
    </row>
    <row r="41" spans="1:9" ht="25.5">
      <c r="A41" s="66">
        <v>8</v>
      </c>
      <c r="B41" s="72"/>
      <c r="C41" s="72"/>
      <c r="D41" s="72"/>
      <c r="E41" s="72">
        <v>32219</v>
      </c>
      <c r="F41" s="50" t="s">
        <v>40</v>
      </c>
      <c r="G41" s="52">
        <f t="shared" si="0"/>
        <v>2000</v>
      </c>
      <c r="H41" s="52">
        <v>1600</v>
      </c>
      <c r="I41" s="72"/>
    </row>
    <row r="42" spans="1:9" ht="41.25" customHeight="1">
      <c r="A42" s="72"/>
      <c r="B42" s="72"/>
      <c r="C42" s="72"/>
      <c r="D42" s="99">
        <v>3222</v>
      </c>
      <c r="E42" s="99"/>
      <c r="F42" s="99" t="s">
        <v>42</v>
      </c>
      <c r="G42" s="100">
        <f t="shared" si="0"/>
        <v>138151</v>
      </c>
      <c r="H42" s="100">
        <f>H43</f>
        <v>110520.8</v>
      </c>
      <c r="I42" s="70" t="s">
        <v>305</v>
      </c>
    </row>
    <row r="43" spans="1:9" ht="12.75">
      <c r="A43" s="66">
        <v>9</v>
      </c>
      <c r="B43" s="72"/>
      <c r="C43" s="72"/>
      <c r="D43" s="72"/>
      <c r="E43" s="66">
        <v>32224</v>
      </c>
      <c r="F43" s="66" t="s">
        <v>43</v>
      </c>
      <c r="G43" s="54">
        <f t="shared" si="0"/>
        <v>138151</v>
      </c>
      <c r="H43" s="53">
        <f>H44+H49+H52+H55+H58+H65</f>
        <v>110520.8</v>
      </c>
      <c r="I43" s="72"/>
    </row>
    <row r="44" spans="1:9" ht="12.75">
      <c r="A44" s="74" t="s">
        <v>261</v>
      </c>
      <c r="B44" s="72"/>
      <c r="C44" s="72"/>
      <c r="D44" s="72"/>
      <c r="E44" s="66"/>
      <c r="F44" s="69" t="s">
        <v>215</v>
      </c>
      <c r="G44" s="54">
        <f t="shared" si="0"/>
        <v>8812.5</v>
      </c>
      <c r="H44" s="54">
        <f>H45+H46+H47+H48</f>
        <v>7050</v>
      </c>
      <c r="I44" s="72"/>
    </row>
    <row r="45" spans="1:9" ht="12.75">
      <c r="A45" s="73" t="s">
        <v>262</v>
      </c>
      <c r="B45" s="72"/>
      <c r="C45" s="72"/>
      <c r="D45" s="72"/>
      <c r="E45" s="66"/>
      <c r="F45" s="72" t="s">
        <v>217</v>
      </c>
      <c r="G45" s="52">
        <f t="shared" si="0"/>
        <v>8062.5</v>
      </c>
      <c r="H45" s="68">
        <v>6450</v>
      </c>
      <c r="I45" s="72"/>
    </row>
    <row r="46" spans="1:9" ht="12.75">
      <c r="A46" s="73" t="s">
        <v>263</v>
      </c>
      <c r="B46" s="72"/>
      <c r="C46" s="72"/>
      <c r="D46" s="72"/>
      <c r="E46" s="66"/>
      <c r="F46" s="72" t="s">
        <v>236</v>
      </c>
      <c r="G46" s="52">
        <f t="shared" si="0"/>
        <v>0</v>
      </c>
      <c r="H46" s="68">
        <v>0</v>
      </c>
      <c r="I46" s="72"/>
    </row>
    <row r="47" spans="1:9" ht="12.75">
      <c r="A47" s="73" t="s">
        <v>264</v>
      </c>
      <c r="B47" s="72"/>
      <c r="C47" s="72"/>
      <c r="D47" s="72"/>
      <c r="E47" s="66"/>
      <c r="F47" s="72" t="s">
        <v>237</v>
      </c>
      <c r="G47" s="52">
        <f t="shared" si="0"/>
        <v>750</v>
      </c>
      <c r="H47" s="68">
        <v>600</v>
      </c>
      <c r="I47" s="72"/>
    </row>
    <row r="48" spans="1:9" ht="12.75">
      <c r="A48" s="73" t="s">
        <v>265</v>
      </c>
      <c r="B48" s="72"/>
      <c r="C48" s="72"/>
      <c r="D48" s="72"/>
      <c r="E48" s="66"/>
      <c r="F48" s="72" t="s">
        <v>242</v>
      </c>
      <c r="G48" s="52">
        <f t="shared" si="0"/>
        <v>0</v>
      </c>
      <c r="H48" s="68">
        <v>0</v>
      </c>
      <c r="I48" s="72"/>
    </row>
    <row r="49" spans="1:9" ht="12.75">
      <c r="A49" s="69" t="s">
        <v>266</v>
      </c>
      <c r="B49" s="72"/>
      <c r="C49" s="72"/>
      <c r="D49" s="72"/>
      <c r="E49" s="66"/>
      <c r="F49" s="69" t="s">
        <v>216</v>
      </c>
      <c r="G49" s="54">
        <f aca="true" t="shared" si="1" ref="G49:G67">H49*25%+H49</f>
        <v>9000</v>
      </c>
      <c r="H49" s="54">
        <f>SUM(H50:H51)</f>
        <v>7200</v>
      </c>
      <c r="I49" s="72"/>
    </row>
    <row r="50" spans="1:9" ht="12.75">
      <c r="A50" s="72" t="s">
        <v>267</v>
      </c>
      <c r="B50" s="72"/>
      <c r="C50" s="72"/>
      <c r="D50" s="72"/>
      <c r="E50" s="66"/>
      <c r="F50" s="72" t="s">
        <v>218</v>
      </c>
      <c r="G50" s="52">
        <f t="shared" si="1"/>
        <v>1500</v>
      </c>
      <c r="H50" s="68">
        <v>1200</v>
      </c>
      <c r="I50" s="72"/>
    </row>
    <row r="51" spans="1:9" ht="12.75">
      <c r="A51" s="72" t="s">
        <v>268</v>
      </c>
      <c r="B51" s="72"/>
      <c r="C51" s="72"/>
      <c r="D51" s="72"/>
      <c r="E51" s="66"/>
      <c r="F51" s="72" t="s">
        <v>238</v>
      </c>
      <c r="G51" s="52">
        <f t="shared" si="1"/>
        <v>7500</v>
      </c>
      <c r="H51" s="68">
        <v>6000</v>
      </c>
      <c r="I51" s="72"/>
    </row>
    <row r="52" spans="1:9" ht="12.75">
      <c r="A52" s="69" t="s">
        <v>269</v>
      </c>
      <c r="B52" s="72"/>
      <c r="C52" s="72"/>
      <c r="D52" s="72"/>
      <c r="E52" s="66"/>
      <c r="F52" s="69" t="s">
        <v>219</v>
      </c>
      <c r="G52" s="54">
        <f t="shared" si="1"/>
        <v>35000</v>
      </c>
      <c r="H52" s="54">
        <v>28000</v>
      </c>
      <c r="I52" s="72"/>
    </row>
    <row r="53" spans="1:9" ht="12.75">
      <c r="A53" s="72" t="s">
        <v>270</v>
      </c>
      <c r="B53" s="72"/>
      <c r="C53" s="72"/>
      <c r="D53" s="72"/>
      <c r="E53" s="66"/>
      <c r="F53" s="50" t="s">
        <v>220</v>
      </c>
      <c r="G53" s="52">
        <f t="shared" si="1"/>
        <v>8750</v>
      </c>
      <c r="H53" s="68">
        <v>7000</v>
      </c>
      <c r="I53" s="72"/>
    </row>
    <row r="54" spans="1:9" ht="12.75">
      <c r="A54" s="72" t="s">
        <v>271</v>
      </c>
      <c r="B54" s="72"/>
      <c r="C54" s="72"/>
      <c r="D54" s="72"/>
      <c r="E54" s="66"/>
      <c r="F54" s="50" t="s">
        <v>232</v>
      </c>
      <c r="G54" s="52">
        <f t="shared" si="1"/>
        <v>25000</v>
      </c>
      <c r="H54" s="68">
        <v>20000</v>
      </c>
      <c r="I54" s="72"/>
    </row>
    <row r="55" spans="1:9" ht="12.75">
      <c r="A55" s="69" t="s">
        <v>272</v>
      </c>
      <c r="B55" s="72"/>
      <c r="C55" s="72"/>
      <c r="D55" s="72"/>
      <c r="E55" s="66"/>
      <c r="F55" s="69" t="s">
        <v>221</v>
      </c>
      <c r="G55" s="54">
        <f t="shared" si="1"/>
        <v>11250</v>
      </c>
      <c r="H55" s="54">
        <f>H56+H57</f>
        <v>9000</v>
      </c>
      <c r="I55" s="72"/>
    </row>
    <row r="56" spans="1:9" ht="12.75">
      <c r="A56" s="72" t="s">
        <v>273</v>
      </c>
      <c r="B56" s="72"/>
      <c r="C56" s="72"/>
      <c r="D56" s="72"/>
      <c r="E56" s="66"/>
      <c r="F56" s="50" t="s">
        <v>222</v>
      </c>
      <c r="G56" s="52">
        <f t="shared" si="1"/>
        <v>10625</v>
      </c>
      <c r="H56" s="68">
        <v>8500</v>
      </c>
      <c r="I56" s="72"/>
    </row>
    <row r="57" spans="1:9" ht="12.75">
      <c r="A57" s="72" t="s">
        <v>274</v>
      </c>
      <c r="B57" s="72"/>
      <c r="C57" s="72"/>
      <c r="D57" s="72"/>
      <c r="E57" s="66"/>
      <c r="F57" s="50" t="s">
        <v>233</v>
      </c>
      <c r="G57" s="52">
        <f t="shared" si="1"/>
        <v>625</v>
      </c>
      <c r="H57" s="68">
        <v>500</v>
      </c>
      <c r="I57" s="72"/>
    </row>
    <row r="58" spans="1:9" ht="12.75">
      <c r="A58" s="69" t="s">
        <v>275</v>
      </c>
      <c r="B58" s="72"/>
      <c r="C58" s="72"/>
      <c r="D58" s="72"/>
      <c r="E58" s="66"/>
      <c r="F58" s="69" t="s">
        <v>223</v>
      </c>
      <c r="G58" s="54">
        <f t="shared" si="1"/>
        <v>7462.5</v>
      </c>
      <c r="H58" s="54">
        <f>H59+H60</f>
        <v>5970</v>
      </c>
      <c r="I58" s="72"/>
    </row>
    <row r="59" spans="1:9" ht="12.75">
      <c r="A59" s="72" t="s">
        <v>276</v>
      </c>
      <c r="B59" s="72"/>
      <c r="C59" s="72"/>
      <c r="D59" s="72"/>
      <c r="E59" s="66"/>
      <c r="F59" s="72" t="s">
        <v>234</v>
      </c>
      <c r="G59" s="52">
        <f t="shared" si="1"/>
        <v>0</v>
      </c>
      <c r="H59" s="68">
        <v>0</v>
      </c>
      <c r="I59" s="72"/>
    </row>
    <row r="60" spans="1:9" ht="12.75">
      <c r="A60" s="73" t="s">
        <v>277</v>
      </c>
      <c r="B60" s="72"/>
      <c r="C60" s="72"/>
      <c r="D60" s="72"/>
      <c r="E60" s="66"/>
      <c r="F60" s="72" t="s">
        <v>253</v>
      </c>
      <c r="G60" s="52">
        <f t="shared" si="1"/>
        <v>7462.5</v>
      </c>
      <c r="H60" s="68">
        <v>5970</v>
      </c>
      <c r="I60" s="72"/>
    </row>
    <row r="61" spans="1:9" ht="12.75">
      <c r="A61" s="69" t="s">
        <v>278</v>
      </c>
      <c r="B61" s="72"/>
      <c r="C61" s="72"/>
      <c r="D61" s="72"/>
      <c r="E61" s="66"/>
      <c r="F61" s="69" t="s">
        <v>224</v>
      </c>
      <c r="G61" s="54">
        <f t="shared" si="1"/>
        <v>7500</v>
      </c>
      <c r="H61" s="54">
        <f>H62+H63+H64</f>
        <v>6000</v>
      </c>
      <c r="I61" s="72"/>
    </row>
    <row r="62" spans="1:9" ht="12.75">
      <c r="A62" s="72" t="s">
        <v>279</v>
      </c>
      <c r="B62" s="72"/>
      <c r="C62" s="72"/>
      <c r="D62" s="72"/>
      <c r="E62" s="66"/>
      <c r="F62" s="50" t="s">
        <v>225</v>
      </c>
      <c r="G62" s="52">
        <f t="shared" si="1"/>
        <v>2500</v>
      </c>
      <c r="H62" s="68">
        <v>2000</v>
      </c>
      <c r="I62" s="72"/>
    </row>
    <row r="63" spans="1:9" ht="12.75">
      <c r="A63" s="72" t="s">
        <v>280</v>
      </c>
      <c r="B63" s="72"/>
      <c r="C63" s="72"/>
      <c r="D63" s="72"/>
      <c r="E63" s="66"/>
      <c r="F63" s="50" t="s">
        <v>226</v>
      </c>
      <c r="G63" s="52">
        <f t="shared" si="1"/>
        <v>2500</v>
      </c>
      <c r="H63" s="68">
        <v>2000</v>
      </c>
      <c r="I63" s="72"/>
    </row>
    <row r="64" spans="1:9" ht="12.75">
      <c r="A64" s="73" t="s">
        <v>281</v>
      </c>
      <c r="B64" s="72"/>
      <c r="C64" s="72"/>
      <c r="D64" s="72"/>
      <c r="E64" s="66"/>
      <c r="F64" s="50" t="s">
        <v>227</v>
      </c>
      <c r="G64" s="52">
        <f t="shared" si="1"/>
        <v>2500</v>
      </c>
      <c r="H64" s="68">
        <v>2000</v>
      </c>
      <c r="I64" s="72"/>
    </row>
    <row r="65" spans="1:9" ht="12.75">
      <c r="A65" s="69" t="s">
        <v>282</v>
      </c>
      <c r="B65" s="72"/>
      <c r="C65" s="72"/>
      <c r="D65" s="72"/>
      <c r="E65" s="66"/>
      <c r="F65" s="69" t="s">
        <v>50</v>
      </c>
      <c r="G65" s="54">
        <f t="shared" si="1"/>
        <v>66626</v>
      </c>
      <c r="H65" s="54">
        <f>SUM(H66:H70)</f>
        <v>53300.8</v>
      </c>
      <c r="I65" s="72"/>
    </row>
    <row r="66" spans="1:9" ht="12.75">
      <c r="A66" s="72" t="s">
        <v>283</v>
      </c>
      <c r="B66" s="72"/>
      <c r="C66" s="72"/>
      <c r="D66" s="72"/>
      <c r="E66" s="66"/>
      <c r="F66" s="50" t="s">
        <v>228</v>
      </c>
      <c r="G66" s="52">
        <f t="shared" si="1"/>
        <v>9875</v>
      </c>
      <c r="H66" s="68">
        <v>7900</v>
      </c>
      <c r="I66" s="72"/>
    </row>
    <row r="67" spans="1:9" ht="12.75">
      <c r="A67" s="72" t="s">
        <v>284</v>
      </c>
      <c r="B67" s="72"/>
      <c r="C67" s="72"/>
      <c r="D67" s="72"/>
      <c r="E67" s="66"/>
      <c r="F67" s="50" t="s">
        <v>229</v>
      </c>
      <c r="G67" s="52">
        <f t="shared" si="1"/>
        <v>8625</v>
      </c>
      <c r="H67" s="68">
        <v>6900</v>
      </c>
      <c r="I67" s="72"/>
    </row>
    <row r="68" spans="1:9" ht="12.75">
      <c r="A68" s="72" t="s">
        <v>285</v>
      </c>
      <c r="B68" s="72"/>
      <c r="C68" s="72"/>
      <c r="D68" s="72"/>
      <c r="E68" s="66"/>
      <c r="F68" s="50" t="s">
        <v>230</v>
      </c>
      <c r="G68" s="52">
        <f>H68*25%+H68</f>
        <v>15625</v>
      </c>
      <c r="H68" s="68">
        <v>12500</v>
      </c>
      <c r="I68" s="72"/>
    </row>
    <row r="69" spans="1:9" ht="12.75">
      <c r="A69" s="72" t="s">
        <v>286</v>
      </c>
      <c r="B69" s="72"/>
      <c r="C69" s="72"/>
      <c r="D69" s="72"/>
      <c r="E69" s="66"/>
      <c r="F69" s="50" t="s">
        <v>231</v>
      </c>
      <c r="G69" s="52">
        <f>H69*25%+H69</f>
        <v>23750</v>
      </c>
      <c r="H69" s="68">
        <v>19000</v>
      </c>
      <c r="I69" s="72"/>
    </row>
    <row r="70" spans="1:9" ht="12.75">
      <c r="A70" s="72" t="s">
        <v>287</v>
      </c>
      <c r="B70" s="72"/>
      <c r="C70" s="72"/>
      <c r="D70" s="72"/>
      <c r="E70" s="66"/>
      <c r="F70" s="50" t="s">
        <v>235</v>
      </c>
      <c r="G70" s="52">
        <f>H70*25%+H70</f>
        <v>8751</v>
      </c>
      <c r="H70" s="68">
        <v>7000.8</v>
      </c>
      <c r="I70" s="72"/>
    </row>
    <row r="71" spans="1:9" ht="40.5" customHeight="1">
      <c r="A71" s="72"/>
      <c r="B71" s="72"/>
      <c r="C71" s="72"/>
      <c r="D71" s="99">
        <v>3223</v>
      </c>
      <c r="E71" s="99"/>
      <c r="F71" s="99" t="s">
        <v>51</v>
      </c>
      <c r="G71" s="100">
        <f aca="true" t="shared" si="2" ref="G71:G88">H71*25%+H71</f>
        <v>192250</v>
      </c>
      <c r="H71" s="100">
        <f>SUM(H72:H75)</f>
        <v>153800</v>
      </c>
      <c r="I71" s="70" t="s">
        <v>305</v>
      </c>
    </row>
    <row r="72" spans="1:9" ht="65.25" customHeight="1">
      <c r="A72" s="66">
        <v>10</v>
      </c>
      <c r="B72" s="72"/>
      <c r="C72" s="72"/>
      <c r="D72" s="72"/>
      <c r="E72" s="72">
        <v>32231</v>
      </c>
      <c r="F72" s="72" t="s">
        <v>52</v>
      </c>
      <c r="G72" s="52">
        <f t="shared" si="2"/>
        <v>50000</v>
      </c>
      <c r="H72" s="68">
        <v>40000</v>
      </c>
      <c r="I72" s="75" t="s">
        <v>306</v>
      </c>
    </row>
    <row r="73" spans="1:9" ht="12.75">
      <c r="A73" s="66">
        <v>11</v>
      </c>
      <c r="B73" s="72"/>
      <c r="C73" s="72"/>
      <c r="D73" s="72"/>
      <c r="E73" s="72">
        <v>32233</v>
      </c>
      <c r="F73" s="72" t="s">
        <v>247</v>
      </c>
      <c r="G73" s="52">
        <f t="shared" si="2"/>
        <v>1250</v>
      </c>
      <c r="H73" s="68">
        <v>1000</v>
      </c>
      <c r="I73" s="72"/>
    </row>
    <row r="74" spans="1:9" ht="21" customHeight="1">
      <c r="A74" s="66">
        <v>12</v>
      </c>
      <c r="B74" s="72"/>
      <c r="C74" s="72"/>
      <c r="D74" s="72"/>
      <c r="E74" s="72">
        <v>32234</v>
      </c>
      <c r="F74" s="72" t="s">
        <v>53</v>
      </c>
      <c r="G74" s="52">
        <f t="shared" si="2"/>
        <v>140000</v>
      </c>
      <c r="H74" s="68">
        <v>112000</v>
      </c>
      <c r="I74" s="66" t="s">
        <v>307</v>
      </c>
    </row>
    <row r="75" spans="1:9" ht="12.75">
      <c r="A75" s="69">
        <v>13</v>
      </c>
      <c r="B75" s="72"/>
      <c r="C75" s="72"/>
      <c r="D75" s="72"/>
      <c r="E75" s="72">
        <v>322341</v>
      </c>
      <c r="F75" s="72" t="s">
        <v>248</v>
      </c>
      <c r="G75" s="52">
        <f t="shared" si="2"/>
        <v>1000</v>
      </c>
      <c r="H75" s="68">
        <v>800</v>
      </c>
      <c r="I75" s="72"/>
    </row>
    <row r="76" spans="1:9" ht="39.75" customHeight="1">
      <c r="A76" s="72"/>
      <c r="B76" s="72"/>
      <c r="C76" s="72"/>
      <c r="D76" s="99">
        <v>3224</v>
      </c>
      <c r="E76" s="99"/>
      <c r="F76" s="99" t="s">
        <v>59</v>
      </c>
      <c r="G76" s="100">
        <f t="shared" si="2"/>
        <v>8750</v>
      </c>
      <c r="H76" s="100">
        <f>H77+H84+H86</f>
        <v>7000</v>
      </c>
      <c r="I76" s="70" t="s">
        <v>305</v>
      </c>
    </row>
    <row r="77" spans="1:9" ht="25.5">
      <c r="A77" s="66">
        <v>14</v>
      </c>
      <c r="B77" s="66"/>
      <c r="C77" s="66"/>
      <c r="D77" s="66"/>
      <c r="E77" s="72">
        <v>32241</v>
      </c>
      <c r="F77" s="66" t="s">
        <v>60</v>
      </c>
      <c r="G77" s="53">
        <f t="shared" si="2"/>
        <v>5625</v>
      </c>
      <c r="H77" s="53">
        <f>SUM(H78:H83)</f>
        <v>4500</v>
      </c>
      <c r="I77" s="66"/>
    </row>
    <row r="78" spans="1:9" ht="12.75">
      <c r="A78" s="72" t="s">
        <v>288</v>
      </c>
      <c r="B78" s="72"/>
      <c r="C78" s="72"/>
      <c r="D78" s="72"/>
      <c r="E78" s="72"/>
      <c r="F78" s="72" t="s">
        <v>16</v>
      </c>
      <c r="G78" s="52">
        <f t="shared" si="2"/>
        <v>1875</v>
      </c>
      <c r="H78" s="68">
        <v>1500</v>
      </c>
      <c r="I78" s="72"/>
    </row>
    <row r="79" spans="1:9" ht="12.75">
      <c r="A79" s="72" t="s">
        <v>289</v>
      </c>
      <c r="B79" s="72"/>
      <c r="C79" s="72"/>
      <c r="D79" s="72"/>
      <c r="E79" s="72"/>
      <c r="F79" s="72" t="s">
        <v>17</v>
      </c>
      <c r="G79" s="52">
        <f t="shared" si="2"/>
        <v>0</v>
      </c>
      <c r="H79" s="68">
        <v>0</v>
      </c>
      <c r="I79" s="72"/>
    </row>
    <row r="80" spans="1:9" ht="12.75">
      <c r="A80" s="72" t="s">
        <v>290</v>
      </c>
      <c r="B80" s="72"/>
      <c r="C80" s="72"/>
      <c r="D80" s="72"/>
      <c r="E80" s="72"/>
      <c r="F80" s="72" t="s">
        <v>18</v>
      </c>
      <c r="G80" s="52">
        <f t="shared" si="2"/>
        <v>0</v>
      </c>
      <c r="H80" s="68">
        <v>0</v>
      </c>
      <c r="I80" s="72"/>
    </row>
    <row r="81" spans="1:9" ht="12.75">
      <c r="A81" s="76" t="s">
        <v>291</v>
      </c>
      <c r="B81" s="72"/>
      <c r="C81" s="72"/>
      <c r="D81" s="72"/>
      <c r="E81" s="72"/>
      <c r="F81" s="72" t="s">
        <v>19</v>
      </c>
      <c r="G81" s="52">
        <f t="shared" si="2"/>
        <v>1250</v>
      </c>
      <c r="H81" s="68">
        <v>1000</v>
      </c>
      <c r="I81" s="72"/>
    </row>
    <row r="82" spans="1:9" ht="12.75">
      <c r="A82" s="72" t="s">
        <v>292</v>
      </c>
      <c r="B82" s="72"/>
      <c r="C82" s="72"/>
      <c r="D82" s="72"/>
      <c r="E82" s="72"/>
      <c r="F82" s="72" t="s">
        <v>20</v>
      </c>
      <c r="G82" s="52">
        <f t="shared" si="2"/>
        <v>1250</v>
      </c>
      <c r="H82" s="68">
        <v>1000</v>
      </c>
      <c r="I82" s="72"/>
    </row>
    <row r="83" spans="1:9" ht="19.5" customHeight="1">
      <c r="A83" s="76" t="s">
        <v>293</v>
      </c>
      <c r="B83" s="72"/>
      <c r="C83" s="72"/>
      <c r="D83" s="72"/>
      <c r="E83" s="72"/>
      <c r="F83" s="72" t="s">
        <v>21</v>
      </c>
      <c r="G83" s="52">
        <f t="shared" si="2"/>
        <v>1250</v>
      </c>
      <c r="H83" s="68">
        <v>1000</v>
      </c>
      <c r="I83" s="72"/>
    </row>
    <row r="84" spans="1:9" ht="38.25" customHeight="1">
      <c r="A84" s="66">
        <v>15</v>
      </c>
      <c r="B84" s="66"/>
      <c r="C84" s="66"/>
      <c r="D84" s="66"/>
      <c r="E84" s="72">
        <v>32242</v>
      </c>
      <c r="F84" s="66" t="s">
        <v>61</v>
      </c>
      <c r="G84" s="53">
        <f t="shared" si="2"/>
        <v>1250</v>
      </c>
      <c r="H84" s="53">
        <f>SUM(H85:H85)</f>
        <v>1000</v>
      </c>
      <c r="I84" s="70" t="s">
        <v>305</v>
      </c>
    </row>
    <row r="85" spans="1:9" ht="25.5">
      <c r="A85" s="72" t="s">
        <v>164</v>
      </c>
      <c r="B85" s="72"/>
      <c r="C85" s="72"/>
      <c r="D85" s="72"/>
      <c r="E85" s="72"/>
      <c r="F85" s="72" t="s">
        <v>202</v>
      </c>
      <c r="G85" s="52">
        <f t="shared" si="2"/>
        <v>1250</v>
      </c>
      <c r="H85" s="68">
        <v>1000</v>
      </c>
      <c r="I85" s="72"/>
    </row>
    <row r="86" spans="1:9" ht="25.5">
      <c r="A86" s="77">
        <v>16</v>
      </c>
      <c r="B86" s="78"/>
      <c r="C86" s="78"/>
      <c r="D86" s="78"/>
      <c r="E86" s="78">
        <v>32244</v>
      </c>
      <c r="F86" s="67" t="s">
        <v>65</v>
      </c>
      <c r="G86" s="53">
        <f t="shared" si="2"/>
        <v>1875</v>
      </c>
      <c r="H86" s="79">
        <v>1500</v>
      </c>
      <c r="I86" s="78"/>
    </row>
    <row r="87" spans="1:9" ht="38.25" customHeight="1">
      <c r="A87" s="78"/>
      <c r="B87" s="78"/>
      <c r="C87" s="78"/>
      <c r="D87" s="101">
        <v>3225</v>
      </c>
      <c r="E87" s="101"/>
      <c r="F87" s="99" t="s">
        <v>66</v>
      </c>
      <c r="G87" s="100">
        <f t="shared" si="2"/>
        <v>6875</v>
      </c>
      <c r="H87" s="102">
        <f>H88</f>
        <v>5500</v>
      </c>
      <c r="I87" s="70" t="s">
        <v>305</v>
      </c>
    </row>
    <row r="88" spans="1:9" ht="12.75">
      <c r="A88" s="77">
        <v>17</v>
      </c>
      <c r="B88" s="78"/>
      <c r="C88" s="78"/>
      <c r="D88" s="78"/>
      <c r="E88" s="78">
        <v>32251</v>
      </c>
      <c r="F88" s="78" t="s">
        <v>66</v>
      </c>
      <c r="G88" s="52">
        <f t="shared" si="2"/>
        <v>6875</v>
      </c>
      <c r="H88" s="80">
        <v>5500</v>
      </c>
      <c r="I88" s="78"/>
    </row>
    <row r="89" spans="1:9" ht="13.5">
      <c r="A89" s="78"/>
      <c r="B89" s="78"/>
      <c r="C89" s="93">
        <v>323</v>
      </c>
      <c r="D89" s="93"/>
      <c r="E89" s="93"/>
      <c r="F89" s="93" t="s">
        <v>67</v>
      </c>
      <c r="G89" s="92"/>
      <c r="H89" s="80"/>
      <c r="I89" s="78"/>
    </row>
    <row r="90" spans="1:9" ht="29.25" customHeight="1">
      <c r="A90" s="77">
        <v>18</v>
      </c>
      <c r="B90" s="78"/>
      <c r="C90" s="78"/>
      <c r="D90" s="101">
        <v>3231</v>
      </c>
      <c r="E90" s="101"/>
      <c r="F90" s="101" t="s">
        <v>68</v>
      </c>
      <c r="G90" s="100">
        <f aca="true" t="shared" si="3" ref="G90:G97">H90*25%+H90</f>
        <v>163575</v>
      </c>
      <c r="H90" s="102">
        <f>SUM(H91:H96)</f>
        <v>130860</v>
      </c>
      <c r="I90" s="70" t="s">
        <v>308</v>
      </c>
    </row>
    <row r="91" spans="1:9" ht="12.75">
      <c r="A91" s="78" t="s">
        <v>294</v>
      </c>
      <c r="B91" s="78"/>
      <c r="C91" s="78"/>
      <c r="D91" s="78"/>
      <c r="E91" s="78">
        <v>32311</v>
      </c>
      <c r="F91" s="78" t="s">
        <v>69</v>
      </c>
      <c r="G91" s="52">
        <f t="shared" si="3"/>
        <v>9700</v>
      </c>
      <c r="H91" s="80">
        <v>7760</v>
      </c>
      <c r="I91" s="78"/>
    </row>
    <row r="92" spans="1:9" ht="12.75">
      <c r="A92" s="78" t="s">
        <v>295</v>
      </c>
      <c r="B92" s="78"/>
      <c r="C92" s="78"/>
      <c r="D92" s="78"/>
      <c r="E92" s="78">
        <v>32312</v>
      </c>
      <c r="F92" s="78" t="s">
        <v>70</v>
      </c>
      <c r="G92" s="52">
        <f t="shared" si="3"/>
        <v>625</v>
      </c>
      <c r="H92" s="80">
        <v>500</v>
      </c>
      <c r="I92" s="78"/>
    </row>
    <row r="93" spans="1:9" ht="12.75">
      <c r="A93" s="81" t="s">
        <v>296</v>
      </c>
      <c r="B93" s="78"/>
      <c r="C93" s="78"/>
      <c r="D93" s="78"/>
      <c r="E93" s="78">
        <v>32313</v>
      </c>
      <c r="F93" s="78" t="s">
        <v>71</v>
      </c>
      <c r="G93" s="52">
        <f t="shared" si="3"/>
        <v>1250</v>
      </c>
      <c r="H93" s="80">
        <v>1000</v>
      </c>
      <c r="I93" s="78"/>
    </row>
    <row r="94" spans="1:9" ht="12.75">
      <c r="A94" s="78" t="s">
        <v>297</v>
      </c>
      <c r="B94" s="78"/>
      <c r="C94" s="78"/>
      <c r="D94" s="78"/>
      <c r="E94" s="78">
        <v>32319</v>
      </c>
      <c r="F94" s="78" t="s">
        <v>72</v>
      </c>
      <c r="G94" s="52">
        <v>0</v>
      </c>
      <c r="H94" s="80">
        <v>0</v>
      </c>
      <c r="I94" s="78"/>
    </row>
    <row r="95" spans="1:9" ht="12.75">
      <c r="A95" s="78" t="s">
        <v>298</v>
      </c>
      <c r="B95" s="78"/>
      <c r="C95" s="78"/>
      <c r="D95" s="78"/>
      <c r="E95" s="78"/>
      <c r="F95" s="78" t="s">
        <v>179</v>
      </c>
      <c r="G95" s="52">
        <f t="shared" si="3"/>
        <v>150000</v>
      </c>
      <c r="H95" s="80">
        <v>120000</v>
      </c>
      <c r="I95" s="66" t="s">
        <v>307</v>
      </c>
    </row>
    <row r="96" spans="1:9" ht="25.5">
      <c r="A96" s="78" t="s">
        <v>299</v>
      </c>
      <c r="B96" s="78"/>
      <c r="C96" s="78"/>
      <c r="D96" s="78"/>
      <c r="E96" s="78"/>
      <c r="F96" s="82" t="s">
        <v>203</v>
      </c>
      <c r="G96" s="52">
        <f t="shared" si="3"/>
        <v>2000</v>
      </c>
      <c r="H96" s="80">
        <v>1600</v>
      </c>
      <c r="I96" s="66"/>
    </row>
    <row r="97" spans="1:9" ht="42" customHeight="1">
      <c r="A97" s="78"/>
      <c r="B97" s="78"/>
      <c r="C97" s="78"/>
      <c r="D97" s="101">
        <v>3232</v>
      </c>
      <c r="E97" s="101"/>
      <c r="F97" s="101" t="s">
        <v>73</v>
      </c>
      <c r="G97" s="100">
        <f t="shared" si="3"/>
        <v>0</v>
      </c>
      <c r="H97" s="102">
        <f>SUM(H98:H102)</f>
        <v>0</v>
      </c>
      <c r="I97" s="70" t="s">
        <v>305</v>
      </c>
    </row>
    <row r="98" spans="1:9" ht="12.75">
      <c r="A98" s="77">
        <v>19</v>
      </c>
      <c r="B98" s="78"/>
      <c r="C98" s="78"/>
      <c r="D98" s="78"/>
      <c r="E98" s="78">
        <v>32321</v>
      </c>
      <c r="F98" s="78" t="s">
        <v>74</v>
      </c>
      <c r="G98" s="52"/>
      <c r="H98" s="80"/>
      <c r="I98" s="78"/>
    </row>
    <row r="99" spans="1:9" ht="12.75">
      <c r="A99" s="78" t="s">
        <v>300</v>
      </c>
      <c r="B99" s="78"/>
      <c r="C99" s="78"/>
      <c r="D99" s="78"/>
      <c r="E99" s="78"/>
      <c r="F99" s="78" t="s">
        <v>75</v>
      </c>
      <c r="G99" s="52">
        <f aca="true" t="shared" si="4" ref="G99:G121">H99*25%+H99</f>
        <v>0</v>
      </c>
      <c r="H99" s="80">
        <v>0</v>
      </c>
      <c r="I99" s="78"/>
    </row>
    <row r="100" spans="1:9" ht="12.75">
      <c r="A100" s="78" t="s">
        <v>301</v>
      </c>
      <c r="B100" s="78"/>
      <c r="C100" s="78"/>
      <c r="D100" s="78"/>
      <c r="E100" s="78"/>
      <c r="F100" s="78" t="s">
        <v>76</v>
      </c>
      <c r="G100" s="52">
        <f t="shared" si="4"/>
        <v>0</v>
      </c>
      <c r="H100" s="80">
        <v>0</v>
      </c>
      <c r="I100" s="78"/>
    </row>
    <row r="101" spans="1:9" ht="12.75">
      <c r="A101" s="78" t="s">
        <v>302</v>
      </c>
      <c r="B101" s="78"/>
      <c r="C101" s="78"/>
      <c r="D101" s="78"/>
      <c r="E101" s="78"/>
      <c r="F101" s="78" t="s">
        <v>77</v>
      </c>
      <c r="G101" s="52">
        <f t="shared" si="4"/>
        <v>0</v>
      </c>
      <c r="H101" s="80">
        <v>0</v>
      </c>
      <c r="I101" s="78"/>
    </row>
    <row r="102" spans="1:9" ht="12.75">
      <c r="A102" s="78" t="s">
        <v>303</v>
      </c>
      <c r="B102" s="78"/>
      <c r="C102" s="78"/>
      <c r="D102" s="78"/>
      <c r="E102" s="78"/>
      <c r="F102" s="78" t="s">
        <v>78</v>
      </c>
      <c r="G102" s="52">
        <f t="shared" si="4"/>
        <v>0</v>
      </c>
      <c r="H102" s="80">
        <v>0</v>
      </c>
      <c r="I102" s="78"/>
    </row>
    <row r="103" spans="1:9" ht="39" customHeight="1">
      <c r="A103" s="78"/>
      <c r="B103" s="78"/>
      <c r="C103" s="78"/>
      <c r="D103" s="101">
        <v>3233</v>
      </c>
      <c r="E103" s="103"/>
      <c r="F103" s="101" t="s">
        <v>79</v>
      </c>
      <c r="G103" s="100">
        <f t="shared" si="4"/>
        <v>2670</v>
      </c>
      <c r="H103" s="102">
        <f>SUM(H104:H105)</f>
        <v>2136</v>
      </c>
      <c r="I103" s="70" t="s">
        <v>305</v>
      </c>
    </row>
    <row r="104" spans="1:9" ht="12.75">
      <c r="A104" s="77">
        <v>20</v>
      </c>
      <c r="B104" s="78"/>
      <c r="C104" s="78"/>
      <c r="D104" s="78"/>
      <c r="E104" s="78">
        <v>32331</v>
      </c>
      <c r="F104" s="78" t="s">
        <v>204</v>
      </c>
      <c r="G104" s="52">
        <f t="shared" si="4"/>
        <v>1920</v>
      </c>
      <c r="H104" s="80">
        <v>1536</v>
      </c>
      <c r="I104" s="78"/>
    </row>
    <row r="105" spans="1:9" ht="12.75">
      <c r="A105" s="77">
        <v>21</v>
      </c>
      <c r="B105" s="78"/>
      <c r="C105" s="78"/>
      <c r="D105" s="78"/>
      <c r="E105" s="78">
        <v>32339</v>
      </c>
      <c r="F105" s="78" t="s">
        <v>205</v>
      </c>
      <c r="G105" s="52">
        <f t="shared" si="4"/>
        <v>750</v>
      </c>
      <c r="H105" s="80">
        <v>600</v>
      </c>
      <c r="I105" s="78"/>
    </row>
    <row r="106" spans="1:9" ht="28.5" customHeight="1">
      <c r="A106" s="78"/>
      <c r="B106" s="78"/>
      <c r="C106" s="78"/>
      <c r="D106" s="101">
        <v>3234</v>
      </c>
      <c r="E106" s="101"/>
      <c r="F106" s="101" t="s">
        <v>82</v>
      </c>
      <c r="G106" s="100">
        <f t="shared" si="4"/>
        <v>21970</v>
      </c>
      <c r="H106" s="102">
        <f>SUM(H107:H109)</f>
        <v>17576</v>
      </c>
      <c r="I106" s="70" t="s">
        <v>308</v>
      </c>
    </row>
    <row r="107" spans="1:9" ht="12.75">
      <c r="A107" s="77">
        <v>22</v>
      </c>
      <c r="B107" s="78"/>
      <c r="C107" s="78"/>
      <c r="D107" s="78"/>
      <c r="E107" s="78">
        <v>32341</v>
      </c>
      <c r="F107" s="78" t="s">
        <v>83</v>
      </c>
      <c r="G107" s="52">
        <f t="shared" si="4"/>
        <v>17500</v>
      </c>
      <c r="H107" s="80">
        <v>14000</v>
      </c>
      <c r="I107" s="78"/>
    </row>
    <row r="108" spans="1:9" ht="12.75">
      <c r="A108" s="77">
        <v>23</v>
      </c>
      <c r="B108" s="78"/>
      <c r="C108" s="78"/>
      <c r="D108" s="78"/>
      <c r="E108" s="78">
        <v>32342</v>
      </c>
      <c r="F108" s="78" t="s">
        <v>84</v>
      </c>
      <c r="G108" s="52">
        <f t="shared" si="4"/>
        <v>720</v>
      </c>
      <c r="H108" s="80">
        <v>576</v>
      </c>
      <c r="I108" s="78"/>
    </row>
    <row r="109" spans="1:9" ht="12.75">
      <c r="A109" s="77">
        <v>24</v>
      </c>
      <c r="B109" s="78"/>
      <c r="C109" s="78"/>
      <c r="D109" s="78"/>
      <c r="E109" s="78">
        <v>32344</v>
      </c>
      <c r="F109" s="78" t="s">
        <v>85</v>
      </c>
      <c r="G109" s="52">
        <f t="shared" si="4"/>
        <v>3750</v>
      </c>
      <c r="H109" s="80">
        <v>3000</v>
      </c>
      <c r="I109" s="78"/>
    </row>
    <row r="110" spans="1:9" ht="38.25" customHeight="1">
      <c r="A110" s="78"/>
      <c r="B110" s="78"/>
      <c r="C110" s="78"/>
      <c r="D110" s="101">
        <v>3236</v>
      </c>
      <c r="E110" s="103"/>
      <c r="F110" s="101" t="s">
        <v>87</v>
      </c>
      <c r="G110" s="100">
        <f t="shared" si="4"/>
        <v>10000</v>
      </c>
      <c r="H110" s="102">
        <f>SUM(H111:H113)</f>
        <v>8000</v>
      </c>
      <c r="I110" s="70" t="s">
        <v>305</v>
      </c>
    </row>
    <row r="111" spans="1:9" ht="12.75">
      <c r="A111" s="77">
        <v>25</v>
      </c>
      <c r="B111" s="78"/>
      <c r="C111" s="78"/>
      <c r="D111" s="78"/>
      <c r="E111" s="78">
        <v>32361</v>
      </c>
      <c r="F111" s="78" t="s">
        <v>88</v>
      </c>
      <c r="G111" s="52">
        <f t="shared" si="4"/>
        <v>8000</v>
      </c>
      <c r="H111" s="80">
        <v>6400</v>
      </c>
      <c r="I111" s="78"/>
    </row>
    <row r="112" spans="1:9" ht="12.75">
      <c r="A112" s="77">
        <v>26</v>
      </c>
      <c r="B112" s="78"/>
      <c r="C112" s="78"/>
      <c r="D112" s="78"/>
      <c r="E112" s="78">
        <v>32362</v>
      </c>
      <c r="F112" s="78" t="s">
        <v>250</v>
      </c>
      <c r="G112" s="52">
        <f t="shared" si="4"/>
        <v>1000</v>
      </c>
      <c r="H112" s="80">
        <v>800</v>
      </c>
      <c r="I112" s="78"/>
    </row>
    <row r="113" spans="1:9" ht="12.75">
      <c r="A113" s="77">
        <v>27</v>
      </c>
      <c r="B113" s="78"/>
      <c r="C113" s="78"/>
      <c r="D113" s="78"/>
      <c r="E113" s="78">
        <v>32363</v>
      </c>
      <c r="F113" s="78" t="s">
        <v>249</v>
      </c>
      <c r="G113" s="52">
        <f t="shared" si="4"/>
        <v>1000</v>
      </c>
      <c r="H113" s="80">
        <v>800</v>
      </c>
      <c r="I113" s="78"/>
    </row>
    <row r="114" spans="1:9" ht="30" customHeight="1">
      <c r="A114" s="77"/>
      <c r="B114" s="78"/>
      <c r="C114" s="78"/>
      <c r="D114" s="101">
        <v>3237</v>
      </c>
      <c r="E114" s="101"/>
      <c r="F114" s="101" t="s">
        <v>91</v>
      </c>
      <c r="G114" s="100">
        <f t="shared" si="4"/>
        <v>22375</v>
      </c>
      <c r="H114" s="102">
        <f>SUM(H115:H116)</f>
        <v>17900</v>
      </c>
      <c r="I114" s="70" t="s">
        <v>308</v>
      </c>
    </row>
    <row r="115" spans="1:9" ht="12.75">
      <c r="A115" s="77">
        <v>28</v>
      </c>
      <c r="B115" s="78"/>
      <c r="C115" s="78"/>
      <c r="D115" s="78"/>
      <c r="E115" s="78">
        <v>32372</v>
      </c>
      <c r="F115" s="78" t="s">
        <v>206</v>
      </c>
      <c r="G115" s="52">
        <f t="shared" si="4"/>
        <v>18000</v>
      </c>
      <c r="H115" s="80">
        <v>14400</v>
      </c>
      <c r="I115" s="78"/>
    </row>
    <row r="116" spans="1:9" ht="12.75">
      <c r="A116" s="77">
        <v>29</v>
      </c>
      <c r="B116" s="78"/>
      <c r="C116" s="78"/>
      <c r="D116" s="78"/>
      <c r="E116" s="78">
        <v>32377</v>
      </c>
      <c r="F116" s="78" t="s">
        <v>93</v>
      </c>
      <c r="G116" s="52">
        <f t="shared" si="4"/>
        <v>4375</v>
      </c>
      <c r="H116" s="80">
        <v>3500</v>
      </c>
      <c r="I116" s="78"/>
    </row>
    <row r="117" spans="1:9" ht="28.5" customHeight="1">
      <c r="A117" s="77"/>
      <c r="B117" s="78"/>
      <c r="C117" s="78"/>
      <c r="D117" s="101">
        <v>3238</v>
      </c>
      <c r="E117" s="101"/>
      <c r="F117" s="101" t="s">
        <v>209</v>
      </c>
      <c r="G117" s="100">
        <f t="shared" si="4"/>
        <v>12500</v>
      </c>
      <c r="H117" s="102">
        <f>H118</f>
        <v>10000</v>
      </c>
      <c r="I117" s="70" t="s">
        <v>308</v>
      </c>
    </row>
    <row r="118" spans="1:9" ht="38.25">
      <c r="A118" s="77">
        <v>30</v>
      </c>
      <c r="B118" s="78"/>
      <c r="C118" s="78"/>
      <c r="D118" s="78"/>
      <c r="E118" s="78">
        <v>32381</v>
      </c>
      <c r="F118" s="82" t="s">
        <v>315</v>
      </c>
      <c r="G118" s="52">
        <f t="shared" si="4"/>
        <v>12500</v>
      </c>
      <c r="H118" s="80">
        <v>10000</v>
      </c>
      <c r="I118" s="78"/>
    </row>
    <row r="119" spans="1:9" ht="37.5" customHeight="1">
      <c r="A119" s="77"/>
      <c r="B119" s="78"/>
      <c r="C119" s="78"/>
      <c r="D119" s="101">
        <v>3239</v>
      </c>
      <c r="E119" s="101"/>
      <c r="F119" s="101" t="s">
        <v>96</v>
      </c>
      <c r="G119" s="100">
        <f t="shared" si="4"/>
        <v>2625</v>
      </c>
      <c r="H119" s="102">
        <f>SUM(H120:H121)</f>
        <v>2100</v>
      </c>
      <c r="I119" s="70" t="s">
        <v>305</v>
      </c>
    </row>
    <row r="120" spans="1:9" ht="12.75">
      <c r="A120" s="77">
        <v>31</v>
      </c>
      <c r="B120" s="78"/>
      <c r="C120" s="78"/>
      <c r="D120" s="78"/>
      <c r="E120" s="78">
        <v>32391</v>
      </c>
      <c r="F120" s="78" t="s">
        <v>97</v>
      </c>
      <c r="G120" s="52">
        <f t="shared" si="4"/>
        <v>2000</v>
      </c>
      <c r="H120" s="80">
        <v>1600</v>
      </c>
      <c r="I120" s="78"/>
    </row>
    <row r="121" spans="1:9" ht="12.75">
      <c r="A121" s="77">
        <v>32</v>
      </c>
      <c r="B121" s="78"/>
      <c r="C121" s="78"/>
      <c r="D121" s="78"/>
      <c r="E121" s="78">
        <v>32392</v>
      </c>
      <c r="F121" s="78" t="s">
        <v>98</v>
      </c>
      <c r="G121" s="52">
        <f t="shared" si="4"/>
        <v>625</v>
      </c>
      <c r="H121" s="80">
        <v>500</v>
      </c>
      <c r="I121" s="78"/>
    </row>
    <row r="122" spans="1:9" ht="13.5">
      <c r="A122" s="77"/>
      <c r="B122" s="78"/>
      <c r="C122" s="93">
        <v>329</v>
      </c>
      <c r="D122" s="93"/>
      <c r="E122" s="93"/>
      <c r="F122" s="93" t="s">
        <v>99</v>
      </c>
      <c r="G122" s="92"/>
      <c r="H122" s="79"/>
      <c r="I122" s="78"/>
    </row>
    <row r="123" spans="1:9" ht="12.75">
      <c r="A123" s="77"/>
      <c r="B123" s="78"/>
      <c r="C123" s="78"/>
      <c r="D123" s="101">
        <v>3292</v>
      </c>
      <c r="E123" s="101"/>
      <c r="F123" s="101" t="s">
        <v>100</v>
      </c>
      <c r="G123" s="100">
        <f>SUM(G124:G126)</f>
        <v>13330</v>
      </c>
      <c r="H123" s="104">
        <f>SUM(H124:H126)</f>
        <v>10664</v>
      </c>
      <c r="I123" s="66"/>
    </row>
    <row r="124" spans="1:9" ht="12.75">
      <c r="A124" s="77">
        <v>33</v>
      </c>
      <c r="B124" s="78"/>
      <c r="C124" s="78"/>
      <c r="D124" s="78"/>
      <c r="E124" s="78">
        <v>32922</v>
      </c>
      <c r="F124" s="78" t="s">
        <v>101</v>
      </c>
      <c r="G124" s="52">
        <f aca="true" t="shared" si="5" ref="G124:G130">H124*25%+H124</f>
        <v>5500</v>
      </c>
      <c r="H124" s="80">
        <v>4400</v>
      </c>
      <c r="I124" s="66" t="s">
        <v>307</v>
      </c>
    </row>
    <row r="125" spans="1:9" ht="55.5" customHeight="1">
      <c r="A125" s="77">
        <v>34</v>
      </c>
      <c r="B125" s="78"/>
      <c r="C125" s="78"/>
      <c r="D125" s="78"/>
      <c r="E125" s="78">
        <v>32923</v>
      </c>
      <c r="F125" s="78" t="s">
        <v>102</v>
      </c>
      <c r="G125" s="52">
        <f t="shared" si="5"/>
        <v>0</v>
      </c>
      <c r="H125" s="80">
        <v>0</v>
      </c>
      <c r="I125" s="83" t="s">
        <v>309</v>
      </c>
    </row>
    <row r="126" spans="1:9" ht="30" customHeight="1">
      <c r="A126" s="78" t="s">
        <v>304</v>
      </c>
      <c r="B126" s="78"/>
      <c r="C126" s="78"/>
      <c r="D126" s="78"/>
      <c r="E126" s="78"/>
      <c r="F126" s="78" t="s">
        <v>103</v>
      </c>
      <c r="G126" s="52">
        <f t="shared" si="5"/>
        <v>7830</v>
      </c>
      <c r="H126" s="80">
        <v>6264</v>
      </c>
      <c r="I126" s="70" t="s">
        <v>308</v>
      </c>
    </row>
    <row r="127" spans="1:9" ht="48">
      <c r="A127" s="78"/>
      <c r="B127" s="78"/>
      <c r="C127" s="78"/>
      <c r="D127" s="101">
        <v>3293</v>
      </c>
      <c r="E127" s="101"/>
      <c r="F127" s="101" t="s">
        <v>104</v>
      </c>
      <c r="G127" s="100">
        <f t="shared" si="5"/>
        <v>7500</v>
      </c>
      <c r="H127" s="102">
        <f>H128</f>
        <v>6000</v>
      </c>
      <c r="I127" s="70" t="s">
        <v>305</v>
      </c>
    </row>
    <row r="128" spans="1:9" ht="12.75">
      <c r="A128" s="77">
        <v>35</v>
      </c>
      <c r="B128" s="78"/>
      <c r="C128" s="78"/>
      <c r="D128" s="78"/>
      <c r="E128" s="78">
        <v>32931</v>
      </c>
      <c r="F128" s="78" t="s">
        <v>207</v>
      </c>
      <c r="G128" s="52">
        <f t="shared" si="5"/>
        <v>7500</v>
      </c>
      <c r="H128" s="80">
        <v>6000</v>
      </c>
      <c r="I128" s="78"/>
    </row>
    <row r="129" spans="1:9" ht="26.25" customHeight="1">
      <c r="A129" s="77"/>
      <c r="B129" s="78"/>
      <c r="C129" s="78"/>
      <c r="D129" s="101">
        <v>3294</v>
      </c>
      <c r="E129" s="101"/>
      <c r="F129" s="101" t="s">
        <v>105</v>
      </c>
      <c r="G129" s="100">
        <f t="shared" si="5"/>
        <v>1400</v>
      </c>
      <c r="H129" s="102">
        <f>H130</f>
        <v>1120</v>
      </c>
      <c r="I129" s="70" t="s">
        <v>308</v>
      </c>
    </row>
    <row r="130" spans="1:9" ht="12.75">
      <c r="A130" s="77">
        <v>36</v>
      </c>
      <c r="B130" s="78"/>
      <c r="C130" s="78"/>
      <c r="D130" s="78"/>
      <c r="E130" s="78">
        <v>32941</v>
      </c>
      <c r="F130" s="78" t="s">
        <v>208</v>
      </c>
      <c r="G130" s="52">
        <f t="shared" si="5"/>
        <v>1400</v>
      </c>
      <c r="H130" s="80">
        <v>1120</v>
      </c>
      <c r="I130" s="78"/>
    </row>
    <row r="131" spans="1:9" ht="12.75">
      <c r="A131" s="78"/>
      <c r="B131" s="77">
        <v>34</v>
      </c>
      <c r="C131" s="77"/>
      <c r="D131" s="77"/>
      <c r="E131" s="77"/>
      <c r="F131" s="77" t="s">
        <v>107</v>
      </c>
      <c r="G131" s="52"/>
      <c r="H131" s="80"/>
      <c r="I131" s="78"/>
    </row>
    <row r="132" spans="1:9" ht="13.5">
      <c r="A132" s="78"/>
      <c r="B132" s="78"/>
      <c r="C132" s="93">
        <v>343</v>
      </c>
      <c r="D132" s="93"/>
      <c r="E132" s="93"/>
      <c r="F132" s="93" t="s">
        <v>108</v>
      </c>
      <c r="G132" s="94"/>
      <c r="H132" s="80"/>
      <c r="I132" s="78"/>
    </row>
    <row r="133" spans="1:9" ht="27.75" customHeight="1">
      <c r="A133" s="78"/>
      <c r="B133" s="78"/>
      <c r="C133" s="78"/>
      <c r="D133" s="101">
        <v>3431</v>
      </c>
      <c r="E133" s="101"/>
      <c r="F133" s="101" t="s">
        <v>109</v>
      </c>
      <c r="G133" s="100">
        <f>H133*25%+H133</f>
        <v>5600</v>
      </c>
      <c r="H133" s="102">
        <f>SUM(H134:H135)</f>
        <v>4480</v>
      </c>
      <c r="I133" s="70" t="s">
        <v>308</v>
      </c>
    </row>
    <row r="134" spans="1:9" ht="12.75">
      <c r="A134" s="77">
        <v>37</v>
      </c>
      <c r="B134" s="78"/>
      <c r="C134" s="78"/>
      <c r="D134" s="78"/>
      <c r="E134" s="78">
        <v>34311</v>
      </c>
      <c r="F134" s="78" t="s">
        <v>251</v>
      </c>
      <c r="G134" s="52">
        <f>H134*25%+H134</f>
        <v>3600</v>
      </c>
      <c r="H134" s="80">
        <v>2880</v>
      </c>
      <c r="I134" s="78"/>
    </row>
    <row r="135" spans="1:9" ht="12.75">
      <c r="A135" s="77">
        <v>38</v>
      </c>
      <c r="B135" s="78"/>
      <c r="C135" s="78"/>
      <c r="D135" s="78"/>
      <c r="E135" s="78">
        <v>34312</v>
      </c>
      <c r="F135" s="78" t="s">
        <v>252</v>
      </c>
      <c r="G135" s="52">
        <f>H135*25%+H135</f>
        <v>2000</v>
      </c>
      <c r="H135" s="80">
        <v>1600</v>
      </c>
      <c r="I135" s="78"/>
    </row>
    <row r="136" spans="1:9" ht="36">
      <c r="A136" s="77"/>
      <c r="B136" s="78"/>
      <c r="C136" s="78"/>
      <c r="D136" s="105">
        <v>3434</v>
      </c>
      <c r="E136" s="103"/>
      <c r="F136" s="105" t="s">
        <v>322</v>
      </c>
      <c r="G136" s="98">
        <f>SUM(G137:G138)</f>
        <v>120700</v>
      </c>
      <c r="H136" s="106">
        <f>SUM(H137:H138)</f>
        <v>96560</v>
      </c>
      <c r="I136" s="70" t="s">
        <v>308</v>
      </c>
    </row>
    <row r="137" spans="1:9" ht="25.5">
      <c r="A137" s="77"/>
      <c r="B137" s="78"/>
      <c r="C137" s="78"/>
      <c r="D137" s="78"/>
      <c r="E137" s="78">
        <v>34349</v>
      </c>
      <c r="F137" s="82" t="s">
        <v>326</v>
      </c>
      <c r="G137" s="52">
        <f>H137*25%+H137</f>
        <v>90000</v>
      </c>
      <c r="H137" s="80">
        <v>72000</v>
      </c>
      <c r="I137" s="78" t="s">
        <v>328</v>
      </c>
    </row>
    <row r="138" spans="1:9" ht="25.5">
      <c r="A138" s="77"/>
      <c r="B138" s="78"/>
      <c r="C138" s="78"/>
      <c r="D138" s="78"/>
      <c r="E138" s="78">
        <v>343490</v>
      </c>
      <c r="F138" s="82" t="s">
        <v>327</v>
      </c>
      <c r="G138" s="52">
        <f>H138*25%+H138</f>
        <v>30700</v>
      </c>
      <c r="H138" s="80">
        <v>24560</v>
      </c>
      <c r="I138" s="78" t="s">
        <v>307</v>
      </c>
    </row>
    <row r="139" spans="1:9" ht="36" customHeight="1">
      <c r="A139" s="78"/>
      <c r="B139" s="77">
        <v>42</v>
      </c>
      <c r="C139" s="77"/>
      <c r="D139" s="77"/>
      <c r="E139" s="77"/>
      <c r="F139" s="67" t="s">
        <v>112</v>
      </c>
      <c r="G139" s="52"/>
      <c r="H139" s="80"/>
      <c r="I139" s="78"/>
    </row>
    <row r="140" spans="1:9" ht="13.5">
      <c r="A140" s="78"/>
      <c r="B140" s="78"/>
      <c r="C140" s="93">
        <v>422</v>
      </c>
      <c r="D140" s="93"/>
      <c r="E140" s="93"/>
      <c r="F140" s="93" t="s">
        <v>113</v>
      </c>
      <c r="G140" s="94"/>
      <c r="H140" s="80"/>
      <c r="I140" s="78"/>
    </row>
    <row r="141" spans="1:9" ht="38.25" customHeight="1">
      <c r="A141" s="78"/>
      <c r="B141" s="78"/>
      <c r="C141" s="78"/>
      <c r="D141" s="101">
        <v>4221</v>
      </c>
      <c r="E141" s="101"/>
      <c r="F141" s="101" t="s">
        <v>114</v>
      </c>
      <c r="G141" s="100">
        <f aca="true" t="shared" si="6" ref="G141:G157">H141*25%+H141</f>
        <v>12500</v>
      </c>
      <c r="H141" s="102">
        <f>SUM(H142:H144)</f>
        <v>10000</v>
      </c>
      <c r="I141" s="70" t="s">
        <v>305</v>
      </c>
    </row>
    <row r="142" spans="1:9" ht="12.75">
      <c r="A142" s="77">
        <v>39</v>
      </c>
      <c r="B142" s="78"/>
      <c r="C142" s="78"/>
      <c r="D142" s="78"/>
      <c r="E142" s="78">
        <v>42211</v>
      </c>
      <c r="F142" s="78" t="s">
        <v>115</v>
      </c>
      <c r="G142" s="52">
        <f t="shared" si="6"/>
        <v>8750</v>
      </c>
      <c r="H142" s="80">
        <v>7000</v>
      </c>
      <c r="I142" s="78"/>
    </row>
    <row r="143" spans="1:9" ht="12.75">
      <c r="A143" s="77">
        <v>40</v>
      </c>
      <c r="B143" s="78"/>
      <c r="C143" s="78"/>
      <c r="D143" s="78"/>
      <c r="E143" s="78">
        <v>42212</v>
      </c>
      <c r="F143" s="78" t="s">
        <v>116</v>
      </c>
      <c r="G143" s="52">
        <f t="shared" si="6"/>
        <v>1875</v>
      </c>
      <c r="H143" s="80">
        <v>1500</v>
      </c>
      <c r="I143" s="78"/>
    </row>
    <row r="144" spans="1:9" ht="12.75">
      <c r="A144" s="77">
        <v>41</v>
      </c>
      <c r="B144" s="78"/>
      <c r="C144" s="78"/>
      <c r="D144" s="78"/>
      <c r="E144" s="78">
        <v>42219</v>
      </c>
      <c r="F144" s="78" t="s">
        <v>117</v>
      </c>
      <c r="G144" s="52">
        <f t="shared" si="6"/>
        <v>1875</v>
      </c>
      <c r="H144" s="80">
        <v>1500</v>
      </c>
      <c r="I144" s="78"/>
    </row>
    <row r="145" spans="1:9" ht="37.5" customHeight="1">
      <c r="A145" s="77"/>
      <c r="B145" s="78"/>
      <c r="C145" s="78"/>
      <c r="D145" s="101">
        <v>4222</v>
      </c>
      <c r="E145" s="101"/>
      <c r="F145" s="101" t="s">
        <v>118</v>
      </c>
      <c r="G145" s="100">
        <f t="shared" si="6"/>
        <v>625</v>
      </c>
      <c r="H145" s="102">
        <f>SUM(H146:H148)</f>
        <v>500</v>
      </c>
      <c r="I145" s="70" t="s">
        <v>305</v>
      </c>
    </row>
    <row r="146" spans="1:9" ht="12.75">
      <c r="A146" s="77">
        <v>42</v>
      </c>
      <c r="B146" s="78"/>
      <c r="C146" s="78"/>
      <c r="D146" s="78"/>
      <c r="E146" s="78">
        <v>42221</v>
      </c>
      <c r="F146" s="78" t="s">
        <v>119</v>
      </c>
      <c r="G146" s="52">
        <f t="shared" si="6"/>
        <v>0</v>
      </c>
      <c r="H146" s="80">
        <v>0</v>
      </c>
      <c r="I146" s="78"/>
    </row>
    <row r="147" spans="1:9" ht="12.75">
      <c r="A147" s="77">
        <v>43</v>
      </c>
      <c r="B147" s="78"/>
      <c r="C147" s="78"/>
      <c r="D147" s="78"/>
      <c r="E147" s="78">
        <v>42222</v>
      </c>
      <c r="F147" s="78" t="s">
        <v>120</v>
      </c>
      <c r="G147" s="52">
        <f t="shared" si="6"/>
        <v>0</v>
      </c>
      <c r="H147" s="80">
        <v>0</v>
      </c>
      <c r="I147" s="78"/>
    </row>
    <row r="148" spans="1:9" ht="12.75">
      <c r="A148" s="77">
        <v>44</v>
      </c>
      <c r="B148" s="78"/>
      <c r="C148" s="78"/>
      <c r="D148" s="78"/>
      <c r="E148" s="78">
        <v>42229</v>
      </c>
      <c r="F148" s="78" t="s">
        <v>121</v>
      </c>
      <c r="G148" s="52">
        <f t="shared" si="6"/>
        <v>625</v>
      </c>
      <c r="H148" s="80">
        <v>500</v>
      </c>
      <c r="I148" s="78"/>
    </row>
    <row r="149" spans="1:9" ht="39" customHeight="1">
      <c r="A149" s="77"/>
      <c r="B149" s="78"/>
      <c r="C149" s="78"/>
      <c r="D149" s="101">
        <v>4225</v>
      </c>
      <c r="E149" s="101"/>
      <c r="F149" s="101" t="s">
        <v>122</v>
      </c>
      <c r="G149" s="100">
        <f t="shared" si="6"/>
        <v>0</v>
      </c>
      <c r="H149" s="102">
        <f>H150</f>
        <v>0</v>
      </c>
      <c r="I149" s="70" t="s">
        <v>305</v>
      </c>
    </row>
    <row r="150" spans="1:9" ht="12.75">
      <c r="A150" s="77">
        <v>45</v>
      </c>
      <c r="B150" s="78"/>
      <c r="C150" s="78"/>
      <c r="D150" s="78"/>
      <c r="E150" s="78">
        <v>42259</v>
      </c>
      <c r="F150" s="78" t="s">
        <v>123</v>
      </c>
      <c r="G150" s="52">
        <f t="shared" si="6"/>
        <v>0</v>
      </c>
      <c r="H150" s="80">
        <v>0</v>
      </c>
      <c r="I150" s="78"/>
    </row>
    <row r="151" spans="1:9" ht="38.25" customHeight="1">
      <c r="A151" s="77"/>
      <c r="B151" s="78"/>
      <c r="C151" s="78"/>
      <c r="D151" s="101">
        <v>4226</v>
      </c>
      <c r="E151" s="101"/>
      <c r="F151" s="101" t="s">
        <v>124</v>
      </c>
      <c r="G151" s="100">
        <f t="shared" si="6"/>
        <v>7500</v>
      </c>
      <c r="H151" s="102">
        <f>SUM(H152:H153)</f>
        <v>6000</v>
      </c>
      <c r="I151" s="70" t="s">
        <v>305</v>
      </c>
    </row>
    <row r="152" spans="1:9" ht="12.75">
      <c r="A152" s="77">
        <v>46</v>
      </c>
      <c r="B152" s="78"/>
      <c r="C152" s="78"/>
      <c r="D152" s="78"/>
      <c r="E152" s="78">
        <v>42261</v>
      </c>
      <c r="F152" s="78" t="s">
        <v>125</v>
      </c>
      <c r="G152" s="52">
        <f t="shared" si="6"/>
        <v>7500</v>
      </c>
      <c r="H152" s="80">
        <v>6000</v>
      </c>
      <c r="I152" s="78"/>
    </row>
    <row r="153" spans="1:9" ht="12.75">
      <c r="A153" s="77">
        <v>47</v>
      </c>
      <c r="B153" s="78"/>
      <c r="C153" s="78"/>
      <c r="D153" s="78"/>
      <c r="E153" s="78">
        <v>42262</v>
      </c>
      <c r="F153" s="78" t="s">
        <v>126</v>
      </c>
      <c r="G153" s="52">
        <f t="shared" si="6"/>
        <v>0</v>
      </c>
      <c r="H153" s="80">
        <v>0</v>
      </c>
      <c r="I153" s="78"/>
    </row>
    <row r="154" spans="1:9" ht="40.5" customHeight="1">
      <c r="A154" s="77"/>
      <c r="B154" s="78"/>
      <c r="C154" s="78"/>
      <c r="D154" s="101">
        <v>4227</v>
      </c>
      <c r="E154" s="101"/>
      <c r="F154" s="101" t="s">
        <v>127</v>
      </c>
      <c r="G154" s="100">
        <f t="shared" si="6"/>
        <v>0</v>
      </c>
      <c r="H154" s="102">
        <f>SUM(H155:H157)</f>
        <v>0</v>
      </c>
      <c r="I154" s="70" t="s">
        <v>305</v>
      </c>
    </row>
    <row r="155" spans="1:9" ht="12.75">
      <c r="A155" s="77">
        <v>48</v>
      </c>
      <c r="B155" s="78"/>
      <c r="C155" s="78"/>
      <c r="D155" s="78"/>
      <c r="E155" s="78">
        <v>42271</v>
      </c>
      <c r="F155" s="78" t="s">
        <v>128</v>
      </c>
      <c r="G155" s="52">
        <f t="shared" si="6"/>
        <v>0</v>
      </c>
      <c r="H155" s="80">
        <v>0</v>
      </c>
      <c r="I155" s="78"/>
    </row>
    <row r="156" spans="1:9" ht="12.75">
      <c r="A156" s="77">
        <v>49</v>
      </c>
      <c r="B156" s="78"/>
      <c r="C156" s="78"/>
      <c r="D156" s="78"/>
      <c r="E156" s="78">
        <v>42272</v>
      </c>
      <c r="F156" s="78" t="s">
        <v>129</v>
      </c>
      <c r="G156" s="52">
        <f t="shared" si="6"/>
        <v>0</v>
      </c>
      <c r="H156" s="80">
        <v>0</v>
      </c>
      <c r="I156" s="78"/>
    </row>
    <row r="157" spans="1:9" ht="12.75">
      <c r="A157" s="77">
        <v>50</v>
      </c>
      <c r="B157" s="78"/>
      <c r="C157" s="78"/>
      <c r="D157" s="78"/>
      <c r="E157" s="78">
        <v>42273</v>
      </c>
      <c r="F157" s="78" t="s">
        <v>130</v>
      </c>
      <c r="G157" s="52">
        <f t="shared" si="6"/>
        <v>0</v>
      </c>
      <c r="H157" s="80">
        <v>0</v>
      </c>
      <c r="I157" s="78"/>
    </row>
    <row r="158" spans="1:9" ht="34.5" customHeight="1">
      <c r="A158" s="77"/>
      <c r="B158" s="78"/>
      <c r="C158" s="93">
        <v>424</v>
      </c>
      <c r="D158" s="55"/>
      <c r="E158" s="55"/>
      <c r="F158" s="95" t="s">
        <v>131</v>
      </c>
      <c r="G158" s="92"/>
      <c r="H158" s="80"/>
      <c r="I158" s="78"/>
    </row>
    <row r="159" spans="1:9" ht="39.75" customHeight="1">
      <c r="A159" s="77"/>
      <c r="B159" s="78"/>
      <c r="C159" s="78"/>
      <c r="D159" s="101">
        <v>4241</v>
      </c>
      <c r="E159" s="101"/>
      <c r="F159" s="101" t="s">
        <v>132</v>
      </c>
      <c r="G159" s="100">
        <f>H159*25%+H159</f>
        <v>4550</v>
      </c>
      <c r="H159" s="102">
        <f>H160</f>
        <v>3640</v>
      </c>
      <c r="I159" s="70" t="s">
        <v>305</v>
      </c>
    </row>
    <row r="160" spans="1:9" ht="12.75">
      <c r="A160" s="77">
        <v>51</v>
      </c>
      <c r="B160" s="78"/>
      <c r="C160" s="78"/>
      <c r="D160" s="78"/>
      <c r="E160" s="78">
        <v>42411</v>
      </c>
      <c r="F160" s="78" t="s">
        <v>132</v>
      </c>
      <c r="G160" s="52">
        <f>H160*25%+H160</f>
        <v>4550</v>
      </c>
      <c r="H160" s="80">
        <v>3640</v>
      </c>
      <c r="I160" s="78"/>
    </row>
    <row r="161" spans="1:9" ht="12.75">
      <c r="A161" s="77"/>
      <c r="B161" s="78"/>
      <c r="C161" s="78"/>
      <c r="D161" s="78"/>
      <c r="E161" s="78"/>
      <c r="F161" s="78" t="s">
        <v>254</v>
      </c>
      <c r="G161" s="80"/>
      <c r="H161" s="80"/>
      <c r="I161" s="78"/>
    </row>
    <row r="162" spans="1:9" ht="12.75">
      <c r="A162" s="77"/>
      <c r="B162" s="77"/>
      <c r="C162" s="77"/>
      <c r="D162" s="77"/>
      <c r="E162" s="77"/>
      <c r="F162" s="77" t="s">
        <v>183</v>
      </c>
      <c r="G162" s="79">
        <f>G19+G22+G25+G42+G71+G76+G87+G90+G97+G103+G106+G110+G114+G117+G119+G123+G127+G129+G133+G141+G145+G149+G151+G154+G159+G136</f>
        <v>822871</v>
      </c>
      <c r="H162" s="79">
        <f>H19+H22+H25+H42+H71+H76+H87+H90+H97+H103+H106+H110+H114+H117+H119+H123+H127+H129+H133+H141+H145+H149+H151+H154+H159+H136</f>
        <v>658296.8</v>
      </c>
      <c r="I162" s="77"/>
    </row>
    <row r="163" spans="6:8" ht="12.75">
      <c r="F163" s="57" t="s">
        <v>317</v>
      </c>
      <c r="G163" s="59">
        <v>822871</v>
      </c>
      <c r="H163" s="59">
        <f>G162-G163</f>
        <v>0</v>
      </c>
    </row>
    <row r="164" spans="7:9" ht="12.75">
      <c r="G164" s="59"/>
      <c r="H164" s="59">
        <v>2049</v>
      </c>
      <c r="I164" s="84" t="s">
        <v>324</v>
      </c>
    </row>
    <row r="168" ht="12.75">
      <c r="A168" s="57" t="s">
        <v>310</v>
      </c>
    </row>
    <row r="169" ht="12.75">
      <c r="A169" s="57" t="s">
        <v>329</v>
      </c>
    </row>
    <row r="170" ht="12.75">
      <c r="A170" s="57" t="s">
        <v>255</v>
      </c>
    </row>
    <row r="171" ht="12.75">
      <c r="A171" s="57" t="s">
        <v>313</v>
      </c>
    </row>
    <row r="172" ht="12.75">
      <c r="A172" s="57" t="s">
        <v>321</v>
      </c>
    </row>
    <row r="173" spans="3:9" ht="12.75">
      <c r="C173" s="63"/>
      <c r="D173" s="63"/>
      <c r="E173" s="63"/>
      <c r="F173" s="63"/>
      <c r="G173" s="65"/>
      <c r="H173" s="85"/>
      <c r="I173" s="63"/>
    </row>
    <row r="174" spans="1:9" ht="12.75">
      <c r="A174" s="57" t="s">
        <v>320</v>
      </c>
      <c r="C174" s="63"/>
      <c r="D174" s="63"/>
      <c r="E174" s="63"/>
      <c r="F174" s="63"/>
      <c r="G174" s="65"/>
      <c r="H174" s="85"/>
      <c r="I174" s="63"/>
    </row>
    <row r="175" spans="2:9" ht="12.75">
      <c r="B175" s="86"/>
      <c r="C175" s="87"/>
      <c r="D175" s="87"/>
      <c r="E175" s="87"/>
      <c r="F175" s="63"/>
      <c r="G175" s="65"/>
      <c r="H175" s="88"/>
      <c r="I175" s="87"/>
    </row>
    <row r="176" spans="1:9" ht="12.75">
      <c r="A176" s="63"/>
      <c r="B176" s="63"/>
      <c r="C176" s="63"/>
      <c r="D176" s="63"/>
      <c r="E176" s="63"/>
      <c r="F176" s="63"/>
      <c r="G176" s="65"/>
      <c r="H176" s="85"/>
      <c r="I176" s="63"/>
    </row>
    <row r="178" spans="3:9" ht="12.75">
      <c r="C178" s="63" t="s">
        <v>191</v>
      </c>
      <c r="D178" s="63"/>
      <c r="E178" s="63"/>
      <c r="F178" s="63"/>
      <c r="G178" s="65"/>
      <c r="H178" s="85" t="s">
        <v>192</v>
      </c>
      <c r="I178" s="63"/>
    </row>
    <row r="179" spans="3:9" ht="12.75">
      <c r="C179" s="63"/>
      <c r="D179" s="63"/>
      <c r="E179" s="63"/>
      <c r="F179" s="63"/>
      <c r="G179" s="65"/>
      <c r="H179" s="85"/>
      <c r="I179" s="63"/>
    </row>
    <row r="180" spans="2:9" ht="12.75">
      <c r="B180" s="61"/>
      <c r="C180" s="89"/>
      <c r="D180" s="89"/>
      <c r="E180" s="89"/>
      <c r="F180" s="63"/>
      <c r="G180" s="65"/>
      <c r="H180" s="90"/>
      <c r="I180" s="89"/>
    </row>
    <row r="181" spans="1:9" ht="12.75">
      <c r="A181" s="63"/>
      <c r="B181" s="63"/>
      <c r="C181" s="63" t="s">
        <v>214</v>
      </c>
      <c r="D181" s="63"/>
      <c r="E181" s="63"/>
      <c r="F181" s="63"/>
      <c r="G181" s="65"/>
      <c r="H181" s="85" t="s">
        <v>196</v>
      </c>
      <c r="I181" s="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Siniša</cp:lastModifiedBy>
  <cp:lastPrinted>2017-12-21T11:49:51Z</cp:lastPrinted>
  <dcterms:created xsi:type="dcterms:W3CDTF">2010-12-28T11:59:48Z</dcterms:created>
  <dcterms:modified xsi:type="dcterms:W3CDTF">2017-12-29T19:40:49Z</dcterms:modified>
  <cp:category/>
  <cp:version/>
  <cp:contentType/>
  <cp:contentStatus/>
</cp:coreProperties>
</file>